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\Documents\CS ConSultance\CLIENTS\DLA60 BGE Picardie\DLA Cité des Brossiers\"/>
    </mc:Choice>
  </mc:AlternateContent>
  <bookViews>
    <workbookView xWindow="0" yWindow="0" windowWidth="23790" windowHeight="8970" activeTab="3"/>
  </bookViews>
  <sheets>
    <sheet name="budg prev 2017" sheetId="3" r:id="rId1"/>
    <sheet name="budg prev 2018" sheetId="5" r:id="rId2"/>
    <sheet name="budg prev 2019" sheetId="7" r:id="rId3"/>
    <sheet name="budg prev 2020" sheetId="8" r:id="rId4"/>
    <sheet name="Hébergement " sheetId="4" r:id="rId5"/>
    <sheet name="Plan d'investissement" sheetId="6" r:id="rId6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4" i="4" l="1"/>
  <c r="W38" i="4"/>
  <c r="Z28" i="4"/>
  <c r="Z24" i="4"/>
  <c r="Z23" i="4"/>
  <c r="Z22" i="4"/>
  <c r="Z21" i="4"/>
  <c r="Z31" i="4"/>
  <c r="Z40" i="4" s="1"/>
  <c r="V41" i="4" s="1"/>
  <c r="X28" i="4"/>
  <c r="W28" i="4"/>
  <c r="V40" i="4"/>
  <c r="S38" i="4"/>
  <c r="V33" i="4"/>
  <c r="V31" i="4"/>
  <c r="V28" i="4"/>
  <c r="V27" i="4"/>
  <c r="V26" i="4"/>
  <c r="V25" i="4"/>
  <c r="V24" i="4"/>
  <c r="V23" i="4"/>
  <c r="V22" i="4"/>
  <c r="V21" i="4"/>
  <c r="U28" i="4"/>
  <c r="T28" i="4"/>
  <c r="S28" i="4"/>
  <c r="E32" i="8"/>
  <c r="E20" i="8"/>
  <c r="E11" i="7"/>
  <c r="E32" i="7"/>
  <c r="E32" i="5"/>
  <c r="R31" i="4"/>
  <c r="R24" i="4"/>
  <c r="R23" i="4"/>
  <c r="P28" i="4"/>
  <c r="O28" i="4"/>
  <c r="O38" i="4" s="1"/>
  <c r="G38" i="4"/>
  <c r="C38" i="4"/>
  <c r="J24" i="4"/>
  <c r="J28" i="4" s="1"/>
  <c r="J23" i="4"/>
  <c r="J22" i="4"/>
  <c r="J21" i="4"/>
  <c r="R22" i="4"/>
  <c r="R21" i="4"/>
  <c r="R34" i="4"/>
  <c r="N33" i="4"/>
  <c r="N31" i="4"/>
  <c r="J34" i="4"/>
  <c r="J31" i="4"/>
  <c r="F33" i="4"/>
  <c r="F31" i="4"/>
  <c r="M28" i="4"/>
  <c r="N27" i="4"/>
  <c r="N26" i="4"/>
  <c r="N25" i="4"/>
  <c r="N24" i="4"/>
  <c r="N23" i="4"/>
  <c r="N22" i="4"/>
  <c r="N21" i="4"/>
  <c r="F27" i="4"/>
  <c r="F26" i="4"/>
  <c r="F25" i="4"/>
  <c r="F24" i="4"/>
  <c r="F23" i="4"/>
  <c r="F22" i="4"/>
  <c r="F21" i="4"/>
  <c r="E28" i="4"/>
  <c r="L28" i="4"/>
  <c r="K28" i="4"/>
  <c r="K38" i="4" s="1"/>
  <c r="D32" i="8"/>
  <c r="J25" i="8"/>
  <c r="J22" i="8"/>
  <c r="J20" i="8"/>
  <c r="J17" i="8"/>
  <c r="J15" i="8"/>
  <c r="E10" i="8"/>
  <c r="E7" i="8"/>
  <c r="J5" i="8"/>
  <c r="J34" i="8" s="1"/>
  <c r="D32" i="7"/>
  <c r="J25" i="7"/>
  <c r="J22" i="7"/>
  <c r="J20" i="7"/>
  <c r="J17" i="7"/>
  <c r="J15" i="7"/>
  <c r="E7" i="7"/>
  <c r="J5" i="7"/>
  <c r="J34" i="7" s="1"/>
  <c r="J20" i="6"/>
  <c r="J3" i="6"/>
  <c r="J5" i="6"/>
  <c r="J13" i="6"/>
  <c r="E19" i="6"/>
  <c r="E12" i="6"/>
  <c r="E7" i="6"/>
  <c r="E10" i="5"/>
  <c r="E7" i="5"/>
  <c r="E34" i="5" s="1"/>
  <c r="H28" i="4"/>
  <c r="G28" i="4"/>
  <c r="D28" i="4"/>
  <c r="C28" i="4"/>
  <c r="E30" i="3"/>
  <c r="D30" i="3"/>
  <c r="E7" i="3"/>
  <c r="J13" i="3"/>
  <c r="J25" i="5"/>
  <c r="J22" i="5"/>
  <c r="J17" i="5"/>
  <c r="J15" i="5"/>
  <c r="J5" i="5"/>
  <c r="J34" i="5" s="1"/>
  <c r="D32" i="5"/>
  <c r="J33" i="3"/>
  <c r="E34" i="8" l="1"/>
  <c r="E36" i="8" s="1"/>
  <c r="E34" i="7"/>
  <c r="E36" i="7" s="1"/>
  <c r="R28" i="4"/>
  <c r="R40" i="4" s="1"/>
  <c r="N28" i="4"/>
  <c r="N40" i="4" s="1"/>
  <c r="E36" i="5"/>
  <c r="J40" i="4"/>
  <c r="F28" i="4"/>
  <c r="F40" i="4" s="1"/>
  <c r="E20" i="6"/>
  <c r="E33" i="3"/>
  <c r="N41" i="4" l="1"/>
  <c r="F41" i="4"/>
</calcChain>
</file>

<file path=xl/sharedStrings.xml><?xml version="1.0" encoding="utf-8"?>
<sst xmlns="http://schemas.openxmlformats.org/spreadsheetml/2006/main" count="257" uniqueCount="114">
  <si>
    <t>Europe</t>
  </si>
  <si>
    <t>Hébergement</t>
  </si>
  <si>
    <t>TOTAUX</t>
  </si>
  <si>
    <t>Location salle commune</t>
  </si>
  <si>
    <t>Location ensemble "gîte Brosserie"</t>
  </si>
  <si>
    <t>nuitées couple</t>
  </si>
  <si>
    <t>nuitées famille</t>
  </si>
  <si>
    <t>PRODUITS</t>
  </si>
  <si>
    <t>CHARGES</t>
  </si>
  <si>
    <t>Loyer SCI</t>
  </si>
  <si>
    <t>CC</t>
  </si>
  <si>
    <t>CD60</t>
  </si>
  <si>
    <t>Région HdF</t>
  </si>
  <si>
    <t>Recettes évenementiels</t>
  </si>
  <si>
    <t>chef de projet</t>
  </si>
  <si>
    <t>assistant</t>
  </si>
  <si>
    <t>gestionnaire gîte Brosserie</t>
  </si>
  <si>
    <t>Frais notaires, avocats</t>
  </si>
  <si>
    <t>mariage / entreprise.</t>
  </si>
  <si>
    <t>Amortissement prêt</t>
  </si>
  <si>
    <t>Coordinateur / médiateur Traces et Cie</t>
  </si>
  <si>
    <t>Coordinateur AMBO</t>
  </si>
  <si>
    <t>Etat</t>
  </si>
  <si>
    <t>Subventions de fonctionnement / aides au démarrage</t>
  </si>
  <si>
    <t>Personnel (charges, frais de postes et aides à l'emploi compris)</t>
  </si>
  <si>
    <t>Fondations, mécènes, dons</t>
  </si>
  <si>
    <t>Etablissements financiers</t>
  </si>
  <si>
    <t>Picardie Active</t>
  </si>
  <si>
    <t>BPI</t>
  </si>
  <si>
    <t>Banque mutualiste</t>
  </si>
  <si>
    <t>Cité des Brossiers</t>
  </si>
  <si>
    <t>Cité des Brossiers / 6 mois</t>
  </si>
  <si>
    <t>Bureau + salle de réunion</t>
  </si>
  <si>
    <t>Journées du Patrimoine</t>
  </si>
  <si>
    <t>Aménagement bureau</t>
  </si>
  <si>
    <t>WE festif "été"</t>
  </si>
  <si>
    <t>WE festif "automne"</t>
  </si>
  <si>
    <t>nuitées groupe (8/12 personnes)</t>
  </si>
  <si>
    <t>6 mois : mise à disposition bureau Mairie pendant les travaux</t>
  </si>
  <si>
    <t>6 mois dans nouveaux locaux</t>
  </si>
  <si>
    <t>Petits travaux, achat petit matériel, ordinateur, mobilier…</t>
  </si>
  <si>
    <t>Achat petit matériel, ordinateur, mobilier…</t>
  </si>
  <si>
    <t>Animateur / guide (sur 6 mois)</t>
  </si>
  <si>
    <t>Aménagement locaux</t>
  </si>
  <si>
    <t>Frais expertises</t>
  </si>
  <si>
    <t>Hébergement (6 mois d'exploitation)</t>
  </si>
  <si>
    <t>2018 (6 mois)</t>
  </si>
  <si>
    <t>Hébergement / tarif</t>
  </si>
  <si>
    <t>formule we 2 personnes / 2 nuits</t>
  </si>
  <si>
    <t>formule we 3 personnes / 2 nuits</t>
  </si>
  <si>
    <t>formule we 4 personnes / 2 adultes + 2 enfants / 2 nuits</t>
  </si>
  <si>
    <t>Gîte / capacité</t>
  </si>
  <si>
    <t xml:space="preserve">Base de calcul = taux de remplissage </t>
  </si>
  <si>
    <t>Nombre nuitées</t>
  </si>
  <si>
    <t>Nombre chambres</t>
  </si>
  <si>
    <t>Total nuitées / chambres</t>
  </si>
  <si>
    <t>Taux de remplissage à 33% WE</t>
  </si>
  <si>
    <t>Location salle commune (1 soirée)</t>
  </si>
  <si>
    <t>Recettes connexes (boissons, encas, brosses…)</t>
  </si>
  <si>
    <t>marge sur produits vendus</t>
  </si>
  <si>
    <t>Location ensemble gîte Brossiers (2J + 1 nuit) : F1</t>
  </si>
  <si>
    <t>Location ensemble gîte Brossiers (3J + 2 nuits) : F2</t>
  </si>
  <si>
    <t>Location ensemble "gîte Brosserie" F1</t>
  </si>
  <si>
    <t>Location ensemble "gîte Brosserie" F2</t>
  </si>
  <si>
    <t>cf. détail en annexe</t>
  </si>
  <si>
    <t>Hébergement charges (entretien + nettoyage)</t>
  </si>
  <si>
    <t>Estimation sur 197 chambres</t>
  </si>
  <si>
    <t>Fondation</t>
  </si>
  <si>
    <t>Fondations</t>
  </si>
  <si>
    <t>Fondations, mécènes, dons, crowfunding, sponsoring</t>
  </si>
  <si>
    <t>Résultat</t>
  </si>
  <si>
    <t>Subventions d'investissement</t>
  </si>
  <si>
    <t>Mécènes</t>
  </si>
  <si>
    <t>Crowdfunding</t>
  </si>
  <si>
    <t>Réhabiliattion 2 bâtiments</t>
  </si>
  <si>
    <t>Mise en valeur du site</t>
  </si>
  <si>
    <t>Mobilier et équipement</t>
  </si>
  <si>
    <t>don</t>
  </si>
  <si>
    <t>prêt</t>
  </si>
  <si>
    <t>prêt garanti</t>
  </si>
  <si>
    <t>prêt garanti à 70%</t>
  </si>
  <si>
    <t>Caisse Solidaire</t>
  </si>
  <si>
    <t>Gros œuvre et aménagement</t>
  </si>
  <si>
    <t>Voirie, abords, réseaux</t>
  </si>
  <si>
    <t>Aménagement des chambres</t>
  </si>
  <si>
    <t>Cuisine</t>
  </si>
  <si>
    <t>Divers</t>
  </si>
  <si>
    <t xml:space="preserve">Amortissement prêt </t>
  </si>
  <si>
    <t xml:space="preserve">Emprunts sur 8 ans </t>
  </si>
  <si>
    <t>Estimation du coût du crédit : env. 54K€</t>
  </si>
  <si>
    <t>Estimation montant annuel à rembourser : 63 K€</t>
  </si>
  <si>
    <t>Sponsoring</t>
  </si>
  <si>
    <t>excédent d'exploitation</t>
  </si>
  <si>
    <t>Unité</t>
  </si>
  <si>
    <t>Recettes</t>
  </si>
  <si>
    <t>nuitée groupe (12 personnes / 3 ch)</t>
  </si>
  <si>
    <t>nuitée groupe (8 personnes / 2 ch)</t>
  </si>
  <si>
    <t>nuitée famille</t>
  </si>
  <si>
    <t>nuitée couple</t>
  </si>
  <si>
    <t>nuitée groupe (12 personnes)</t>
  </si>
  <si>
    <t>nuitée groupe (8 personnes)</t>
  </si>
  <si>
    <t>Estimation sur 242 chambres</t>
  </si>
  <si>
    <t>10 chambres x 2 places (3 ou 4 possibles / adulte supplémentaire ou 2 enfants), soit 20 places minimum, 40 max / nuit</t>
  </si>
  <si>
    <t>TOTAUX nuitées</t>
  </si>
  <si>
    <t>Taux de remplissage à 4% semaine</t>
  </si>
  <si>
    <t>365 nuits possibles / 52 we possibles  / 14600 nuitées annuelles vendables dont 1040 en WE et 13560 en semaine.</t>
  </si>
  <si>
    <t>Taux de remplissage à 69% WE</t>
  </si>
  <si>
    <t>Estimation sur 600 chambres</t>
  </si>
  <si>
    <t>sponsoring</t>
  </si>
  <si>
    <t>Taux de remplissage à 9% semaine</t>
  </si>
  <si>
    <t>Aménagement de la salle commune</t>
  </si>
  <si>
    <t>Communication</t>
  </si>
  <si>
    <t>Création charte grahique, site web, publicité…</t>
  </si>
  <si>
    <t>Taux de remplissage à 16%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</si>
</sst>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164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4" xfId="0" applyNumberFormat="1" applyFont="1" applyBorder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top" wrapText="1"/>
    </xf>
    <xf numFmtId="0" fontId="0" fillId="0" borderId="5" xfId="0" applyBorder="1" applyAlignment="1">
      <alignment vertical="top"/>
    </xf>
    <xf numFmtId="164" fontId="2" fillId="0" borderId="0" xfId="0" applyNumberFormat="1" applyFont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164" fontId="0" fillId="0" borderId="7" xfId="0" applyNumberFormat="1" applyBorder="1"/>
    <xf numFmtId="0" fontId="2" fillId="0" borderId="0" xfId="0" applyFont="1" applyAlignment="1">
      <alignment horizontal="right"/>
    </xf>
    <xf numFmtId="0" fontId="2" fillId="0" borderId="7" xfId="0" applyFont="1" applyBorder="1"/>
    <xf numFmtId="164" fontId="2" fillId="0" borderId="7" xfId="0" applyNumberFormat="1" applyFont="1" applyBorder="1"/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3" fontId="0" fillId="0" borderId="7" xfId="0" applyNumberFormat="1" applyBorder="1"/>
    <xf numFmtId="3" fontId="2" fillId="0" borderId="7" xfId="0" applyNumberFormat="1" applyFont="1" applyBorder="1"/>
    <xf numFmtId="3" fontId="0" fillId="0" borderId="7" xfId="0" applyNumberFormat="1" applyFont="1" applyBorder="1"/>
    <xf numFmtId="0" fontId="0" fillId="0" borderId="5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164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64" fontId="0" fillId="0" borderId="0" xfId="0" applyNumberFormat="1" applyFont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Border="1"/>
    <xf numFmtId="0" fontId="2" fillId="0" borderId="0" xfId="0" applyFon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164" fontId="0" fillId="0" borderId="10" xfId="0" applyNumberFormat="1" applyBorder="1"/>
    <xf numFmtId="3" fontId="0" fillId="0" borderId="10" xfId="0" applyNumberFormat="1" applyBorder="1"/>
    <xf numFmtId="3" fontId="2" fillId="0" borderId="10" xfId="0" applyNumberFormat="1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8" xfId="0" applyNumberFormat="1" applyBorder="1"/>
    <xf numFmtId="164" fontId="0" fillId="0" borderId="19" xfId="0" applyNumberForma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0" fontId="0" fillId="0" borderId="20" xfId="0" applyBorder="1"/>
    <xf numFmtId="0" fontId="0" fillId="0" borderId="24" xfId="0" applyBorder="1" applyAlignment="1">
      <alignment vertical="center" wrapText="1"/>
    </xf>
    <xf numFmtId="164" fontId="0" fillId="0" borderId="9" xfId="0" applyNumberFormat="1" applyBorder="1"/>
    <xf numFmtId="0" fontId="0" fillId="0" borderId="9" xfId="0" applyBorder="1" applyAlignment="1">
      <alignment vertical="center" wrapText="1"/>
    </xf>
    <xf numFmtId="3" fontId="0" fillId="0" borderId="9" xfId="0" applyNumberFormat="1" applyBorder="1"/>
    <xf numFmtId="3" fontId="2" fillId="0" borderId="9" xfId="0" applyNumberFormat="1" applyFont="1" applyBorder="1"/>
    <xf numFmtId="0" fontId="0" fillId="0" borderId="9" xfId="0" applyBorder="1" applyAlignment="1">
      <alignment horizontal="center"/>
    </xf>
    <xf numFmtId="164" fontId="2" fillId="0" borderId="5" xfId="0" applyNumberFormat="1" applyFont="1" applyBorder="1"/>
    <xf numFmtId="3" fontId="0" fillId="0" borderId="0" xfId="0" applyNumberFormat="1" applyFont="1" applyBorder="1"/>
    <xf numFmtId="164" fontId="2" fillId="0" borderId="0" xfId="0" applyNumberFormat="1" applyFont="1" applyBorder="1"/>
    <xf numFmtId="164" fontId="2" fillId="0" borderId="20" xfId="0" applyNumberFormat="1" applyFont="1" applyBorder="1"/>
    <xf numFmtId="164" fontId="0" fillId="0" borderId="0" xfId="0" applyNumberFormat="1" applyBorder="1"/>
    <xf numFmtId="3" fontId="0" fillId="0" borderId="0" xfId="0" applyNumberFormat="1" applyBorder="1"/>
    <xf numFmtId="164" fontId="0" fillId="0" borderId="20" xfId="0" applyNumberFormat="1" applyBorder="1"/>
    <xf numFmtId="164" fontId="0" fillId="0" borderId="5" xfId="0" applyNumberForma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3" fontId="2" fillId="0" borderId="3" xfId="0" applyNumberFormat="1" applyFont="1" applyBorder="1"/>
    <xf numFmtId="0" fontId="2" fillId="0" borderId="26" xfId="0" applyFont="1" applyBorder="1"/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10" sqref="A10"/>
    </sheetView>
  </sheetViews>
  <sheetFormatPr baseColWidth="10" defaultRowHeight="12.75" x14ac:dyDescent="0.2"/>
  <cols>
    <col min="1" max="1" width="48.42578125" customWidth="1"/>
    <col min="2" max="2" width="21.42578125" customWidth="1"/>
    <col min="5" max="5" width="17.7109375" customWidth="1"/>
    <col min="6" max="6" width="3.42578125" customWidth="1"/>
    <col min="7" max="7" width="27.85546875" customWidth="1"/>
    <col min="8" max="8" width="33.5703125" customWidth="1"/>
    <col min="9" max="9" width="13" customWidth="1"/>
    <col min="10" max="10" width="17.7109375" bestFit="1" customWidth="1"/>
  </cols>
  <sheetData>
    <row r="1" spans="1:10" ht="16.5" thickBot="1" x14ac:dyDescent="0.3">
      <c r="A1" s="10" t="s">
        <v>7</v>
      </c>
      <c r="B1" s="11"/>
      <c r="C1" s="11"/>
      <c r="D1" s="11"/>
      <c r="E1" s="11"/>
      <c r="F1" s="13"/>
      <c r="G1" s="10" t="s">
        <v>8</v>
      </c>
      <c r="H1" s="40"/>
      <c r="I1" s="40"/>
      <c r="J1" s="41"/>
    </row>
    <row r="2" spans="1:10" x14ac:dyDescent="0.2">
      <c r="C2" s="9"/>
      <c r="D2" s="9"/>
      <c r="E2" s="18"/>
      <c r="F2" s="8"/>
      <c r="G2" s="6"/>
      <c r="H2" s="4"/>
      <c r="I2" s="15"/>
      <c r="J2" s="18"/>
    </row>
    <row r="3" spans="1:10" x14ac:dyDescent="0.2">
      <c r="A3" t="s">
        <v>23</v>
      </c>
      <c r="B3" t="s">
        <v>10</v>
      </c>
      <c r="C3" s="9"/>
      <c r="D3" s="9">
        <v>5000</v>
      </c>
      <c r="E3" s="18"/>
      <c r="F3" s="8"/>
      <c r="G3" s="6" t="s">
        <v>9</v>
      </c>
      <c r="H3" s="4" t="s">
        <v>31</v>
      </c>
      <c r="I3" s="15">
        <v>900</v>
      </c>
      <c r="J3" s="18">
        <v>900</v>
      </c>
    </row>
    <row r="4" spans="1:10" x14ac:dyDescent="0.2">
      <c r="A4" s="3"/>
      <c r="B4" t="s">
        <v>11</v>
      </c>
      <c r="C4" s="9"/>
      <c r="D4" s="9">
        <v>20000</v>
      </c>
      <c r="E4" s="18"/>
      <c r="F4" s="8"/>
      <c r="G4" s="7"/>
      <c r="H4" s="4" t="s">
        <v>32</v>
      </c>
      <c r="I4" s="15"/>
      <c r="J4" s="18"/>
    </row>
    <row r="5" spans="1:10" x14ac:dyDescent="0.2">
      <c r="A5" s="3"/>
      <c r="B5" t="s">
        <v>12</v>
      </c>
      <c r="C5" s="9"/>
      <c r="D5" s="9">
        <v>30000</v>
      </c>
      <c r="E5" s="18"/>
      <c r="F5" s="8"/>
      <c r="G5" s="6"/>
      <c r="I5" s="9"/>
      <c r="J5" s="18"/>
    </row>
    <row r="6" spans="1:10" x14ac:dyDescent="0.2">
      <c r="A6" s="3"/>
      <c r="B6" t="s">
        <v>22</v>
      </c>
      <c r="C6" s="9"/>
      <c r="D6" s="9"/>
      <c r="E6" s="18"/>
      <c r="F6" s="8"/>
      <c r="G6" s="6"/>
      <c r="I6" s="9"/>
      <c r="J6" s="18"/>
    </row>
    <row r="7" spans="1:10" x14ac:dyDescent="0.2">
      <c r="B7" t="s">
        <v>0</v>
      </c>
      <c r="C7" s="9"/>
      <c r="D7" s="9">
        <v>30000</v>
      </c>
      <c r="E7" s="18">
        <f>D3+D4+D5+D6+D7</f>
        <v>85000</v>
      </c>
      <c r="F7" s="8"/>
      <c r="G7" s="6"/>
      <c r="I7" s="9"/>
      <c r="J7" s="18"/>
    </row>
    <row r="8" spans="1:10" x14ac:dyDescent="0.2">
      <c r="C8" s="9"/>
      <c r="D8" s="9"/>
      <c r="E8" s="18"/>
      <c r="F8" s="8"/>
      <c r="G8" s="6"/>
      <c r="I8" s="9"/>
      <c r="J8" s="18"/>
    </row>
    <row r="9" spans="1:10" x14ac:dyDescent="0.2">
      <c r="A9" t="s">
        <v>25</v>
      </c>
      <c r="C9" s="9"/>
      <c r="D9" s="9"/>
      <c r="E9" s="18"/>
      <c r="F9" s="8"/>
      <c r="G9" s="86" t="s">
        <v>24</v>
      </c>
      <c r="H9" s="4" t="s">
        <v>14</v>
      </c>
      <c r="I9" s="15">
        <v>33000</v>
      </c>
      <c r="J9" s="18"/>
    </row>
    <row r="10" spans="1:10" x14ac:dyDescent="0.2">
      <c r="C10" s="9"/>
      <c r="D10" s="9"/>
      <c r="E10" s="18"/>
      <c r="F10" s="8"/>
      <c r="G10" s="86"/>
      <c r="H10" s="4" t="s">
        <v>15</v>
      </c>
      <c r="I10" s="15">
        <v>17900</v>
      </c>
      <c r="J10" s="18"/>
    </row>
    <row r="11" spans="1:10" x14ac:dyDescent="0.2">
      <c r="C11" s="9"/>
      <c r="D11" s="9"/>
      <c r="E11" s="18"/>
      <c r="F11" s="8"/>
      <c r="G11" s="86"/>
      <c r="H11" s="4" t="s">
        <v>16</v>
      </c>
      <c r="I11" s="15"/>
      <c r="J11" s="18"/>
    </row>
    <row r="12" spans="1:10" x14ac:dyDescent="0.2">
      <c r="C12" s="9"/>
      <c r="D12" s="9"/>
      <c r="E12" s="18"/>
      <c r="F12" s="8"/>
      <c r="G12" s="6"/>
      <c r="H12" s="5" t="s">
        <v>20</v>
      </c>
      <c r="I12" s="16">
        <v>22500</v>
      </c>
      <c r="J12" s="18"/>
    </row>
    <row r="13" spans="1:10" x14ac:dyDescent="0.2">
      <c r="A13" t="s">
        <v>26</v>
      </c>
      <c r="B13" t="s">
        <v>27</v>
      </c>
      <c r="C13" s="9"/>
      <c r="D13" s="9">
        <v>15000</v>
      </c>
      <c r="E13" s="18">
        <v>15000</v>
      </c>
      <c r="F13" s="8"/>
      <c r="G13" s="6"/>
      <c r="H13" s="4" t="s">
        <v>21</v>
      </c>
      <c r="I13" s="15">
        <v>22000</v>
      </c>
      <c r="J13" s="18">
        <f>I9+I10+I11+I12+I13</f>
        <v>95400</v>
      </c>
    </row>
    <row r="14" spans="1:10" x14ac:dyDescent="0.2">
      <c r="B14" t="s">
        <v>29</v>
      </c>
      <c r="C14" s="9"/>
      <c r="D14" s="9"/>
      <c r="E14" s="18"/>
      <c r="F14" s="8"/>
      <c r="G14" s="6"/>
      <c r="H14" s="4"/>
      <c r="I14" s="15"/>
      <c r="J14" s="18"/>
    </row>
    <row r="15" spans="1:10" x14ac:dyDescent="0.2">
      <c r="B15" t="s">
        <v>28</v>
      </c>
      <c r="C15" s="9"/>
      <c r="D15" s="9"/>
      <c r="E15" s="18"/>
      <c r="F15" s="8"/>
      <c r="G15" s="6"/>
      <c r="H15" s="4"/>
      <c r="I15" s="15"/>
      <c r="J15" s="18"/>
    </row>
    <row r="16" spans="1:10" ht="25.5" x14ac:dyDescent="0.2">
      <c r="C16" s="9"/>
      <c r="D16" s="9"/>
      <c r="E16" s="18"/>
      <c r="F16" s="8"/>
      <c r="G16" s="17" t="s">
        <v>34</v>
      </c>
      <c r="H16" s="4" t="s">
        <v>40</v>
      </c>
      <c r="I16" s="15">
        <v>5000</v>
      </c>
      <c r="J16" s="18">
        <v>5000</v>
      </c>
    </row>
    <row r="17" spans="1:10" x14ac:dyDescent="0.2">
      <c r="C17" s="9"/>
      <c r="D17" s="9"/>
      <c r="E17" s="18"/>
      <c r="F17" s="8"/>
      <c r="G17" s="6"/>
      <c r="H17" s="4"/>
      <c r="I17" s="15"/>
      <c r="J17" s="18"/>
    </row>
    <row r="18" spans="1:10" x14ac:dyDescent="0.2">
      <c r="A18" t="s">
        <v>1</v>
      </c>
      <c r="C18" s="9"/>
      <c r="D18" s="9"/>
      <c r="E18" s="18"/>
      <c r="F18" s="8"/>
      <c r="G18" s="6"/>
      <c r="H18" s="4"/>
      <c r="I18" s="15"/>
      <c r="J18" s="18"/>
    </row>
    <row r="19" spans="1:10" x14ac:dyDescent="0.2">
      <c r="A19" s="3" t="s">
        <v>5</v>
      </c>
      <c r="C19" s="9"/>
      <c r="D19" s="9"/>
      <c r="E19" s="18"/>
      <c r="F19" s="8"/>
      <c r="G19" s="6"/>
      <c r="H19" s="4"/>
      <c r="I19" s="15"/>
      <c r="J19" s="18"/>
    </row>
    <row r="20" spans="1:10" x14ac:dyDescent="0.2">
      <c r="A20" s="3" t="s">
        <v>6</v>
      </c>
      <c r="C20" s="9"/>
      <c r="D20" s="9"/>
      <c r="E20" s="18"/>
      <c r="F20" s="8"/>
      <c r="G20" s="6"/>
      <c r="H20" s="4"/>
      <c r="I20" s="15"/>
      <c r="J20" s="18"/>
    </row>
    <row r="21" spans="1:10" x14ac:dyDescent="0.2">
      <c r="A21" s="3" t="s">
        <v>37</v>
      </c>
      <c r="C21" s="9"/>
      <c r="D21" s="9"/>
      <c r="E21" s="18"/>
      <c r="F21" s="8"/>
      <c r="G21" s="6" t="s">
        <v>17</v>
      </c>
      <c r="H21" s="4"/>
      <c r="I21" s="15">
        <v>5000</v>
      </c>
      <c r="J21" s="18">
        <v>5000</v>
      </c>
    </row>
    <row r="22" spans="1:10" x14ac:dyDescent="0.2">
      <c r="A22" s="3"/>
      <c r="C22" s="9"/>
      <c r="D22" s="9"/>
      <c r="E22" s="18"/>
      <c r="F22" s="8"/>
      <c r="G22" s="6"/>
      <c r="H22" s="4"/>
      <c r="I22" s="15"/>
      <c r="J22" s="18"/>
    </row>
    <row r="23" spans="1:10" x14ac:dyDescent="0.2">
      <c r="A23" s="3"/>
      <c r="C23" s="9"/>
      <c r="D23" s="9"/>
      <c r="E23" s="18"/>
      <c r="F23" s="8"/>
      <c r="G23" s="6"/>
      <c r="H23" s="4"/>
      <c r="I23" s="15"/>
      <c r="J23" s="18"/>
    </row>
    <row r="24" spans="1:10" x14ac:dyDescent="0.2">
      <c r="A24" t="s">
        <v>3</v>
      </c>
      <c r="C24" s="9"/>
      <c r="D24" s="9"/>
      <c r="E24" s="18"/>
      <c r="F24" s="8"/>
      <c r="G24" s="6" t="s">
        <v>19</v>
      </c>
      <c r="H24" s="4"/>
      <c r="I24" s="15"/>
      <c r="J24" s="18"/>
    </row>
    <row r="25" spans="1:10" x14ac:dyDescent="0.2">
      <c r="C25" s="9"/>
      <c r="D25" s="9"/>
      <c r="E25" s="18"/>
      <c r="F25" s="8"/>
      <c r="G25" s="6"/>
      <c r="I25" s="9"/>
      <c r="J25" s="18"/>
    </row>
    <row r="26" spans="1:10" x14ac:dyDescent="0.2">
      <c r="A26" t="s">
        <v>4</v>
      </c>
      <c r="C26" s="9"/>
      <c r="D26" s="9"/>
      <c r="E26" s="18"/>
      <c r="F26" s="8"/>
      <c r="G26" s="6"/>
      <c r="I26" s="9"/>
      <c r="J26" s="18"/>
    </row>
    <row r="27" spans="1:10" x14ac:dyDescent="0.2">
      <c r="C27" s="9"/>
      <c r="D27" s="9"/>
      <c r="E27" s="18"/>
      <c r="F27" s="8"/>
      <c r="G27" s="6"/>
      <c r="I27" s="9"/>
      <c r="J27" s="18"/>
    </row>
    <row r="28" spans="1:10" x14ac:dyDescent="0.2">
      <c r="A28" t="s">
        <v>13</v>
      </c>
      <c r="B28" t="s">
        <v>33</v>
      </c>
      <c r="C28" s="9">
        <v>2000</v>
      </c>
      <c r="D28" s="9"/>
      <c r="E28" s="18"/>
      <c r="F28" s="8"/>
      <c r="G28" s="6"/>
      <c r="I28" s="9"/>
      <c r="J28" s="18"/>
    </row>
    <row r="29" spans="1:10" x14ac:dyDescent="0.2">
      <c r="B29" t="s">
        <v>35</v>
      </c>
      <c r="C29" s="9">
        <v>2000</v>
      </c>
      <c r="D29" s="9"/>
      <c r="E29" s="18"/>
      <c r="F29" s="8"/>
      <c r="G29" s="6"/>
      <c r="I29" s="9"/>
      <c r="J29" s="18"/>
    </row>
    <row r="30" spans="1:10" x14ac:dyDescent="0.2">
      <c r="B30" t="s">
        <v>36</v>
      </c>
      <c r="C30" s="9">
        <v>2300</v>
      </c>
      <c r="D30" s="9">
        <f>C28+C29+C30</f>
        <v>6300</v>
      </c>
      <c r="E30" s="18">
        <f>D30</f>
        <v>6300</v>
      </c>
      <c r="F30" s="8"/>
      <c r="G30" s="6"/>
      <c r="I30" s="9"/>
      <c r="J30" s="18"/>
    </row>
    <row r="31" spans="1:10" x14ac:dyDescent="0.2">
      <c r="C31" s="9"/>
      <c r="D31" s="9"/>
      <c r="E31" s="18"/>
      <c r="F31" s="8"/>
      <c r="G31" s="6"/>
      <c r="I31" s="9"/>
      <c r="J31" s="18"/>
    </row>
    <row r="32" spans="1:10" ht="13.5" thickBot="1" x14ac:dyDescent="0.25">
      <c r="C32" s="9"/>
      <c r="D32" s="9"/>
      <c r="E32" s="18"/>
      <c r="F32" s="8"/>
      <c r="G32" s="6"/>
      <c r="I32" s="9"/>
      <c r="J32" s="18"/>
    </row>
    <row r="33" spans="1:10" ht="16.5" thickBot="1" x14ac:dyDescent="0.3">
      <c r="A33" s="10"/>
      <c r="B33" s="11"/>
      <c r="C33" s="11"/>
      <c r="D33" s="11"/>
      <c r="E33" s="12">
        <f>SUM(E2:E32)</f>
        <v>106300</v>
      </c>
      <c r="F33" s="13"/>
      <c r="G33" s="10"/>
      <c r="H33" s="11"/>
      <c r="I33" s="11"/>
      <c r="J33" s="14">
        <f>SUM(J2:J32)</f>
        <v>106300</v>
      </c>
    </row>
  </sheetData>
  <mergeCells count="1">
    <mergeCell ref="G9:G11"/>
  </mergeCells>
  <pageMargins left="0.7" right="0.7" top="0.75" bottom="0.75" header="0.3" footer="0.3"/>
  <pageSetup paperSize="9" orientation="portrait" horizontalDpi="4294967293" verticalDpi="4294967293" r:id="rId1"/>
  <headerFooter>
    <oddHeader>&amp;CCité des Brossiers 
Budget prévisionnel de fonctionnement 2017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H30" sqref="H30"/>
    </sheetView>
  </sheetViews>
  <sheetFormatPr baseColWidth="10" defaultRowHeight="12.75" x14ac:dyDescent="0.2"/>
  <cols>
    <col min="1" max="1" width="48.42578125" customWidth="1"/>
    <col min="2" max="2" width="21.42578125" customWidth="1"/>
    <col min="5" max="5" width="17.7109375" customWidth="1"/>
    <col min="6" max="6" width="3.42578125" customWidth="1"/>
    <col min="7" max="7" width="27.85546875" customWidth="1"/>
    <col min="8" max="8" width="33.5703125" customWidth="1"/>
    <col min="9" max="9" width="13" customWidth="1"/>
    <col min="10" max="10" width="17.7109375" bestFit="1" customWidth="1"/>
  </cols>
  <sheetData>
    <row r="1" spans="1:10" ht="24" customHeight="1" thickBot="1" x14ac:dyDescent="0.3">
      <c r="A1" s="10" t="s">
        <v>7</v>
      </c>
      <c r="B1" s="11"/>
      <c r="C1" s="11"/>
      <c r="D1" s="11"/>
      <c r="E1" s="11"/>
      <c r="F1" s="13"/>
      <c r="G1" s="10" t="s">
        <v>8</v>
      </c>
      <c r="H1" s="40"/>
      <c r="I1" s="40"/>
      <c r="J1" s="41"/>
    </row>
    <row r="2" spans="1:10" x14ac:dyDescent="0.2">
      <c r="C2" s="9"/>
      <c r="D2" s="9"/>
      <c r="E2" s="18"/>
      <c r="F2" s="8"/>
      <c r="G2" s="6"/>
      <c r="H2" s="4"/>
      <c r="I2" s="15"/>
      <c r="J2" s="18"/>
    </row>
    <row r="3" spans="1:10" x14ac:dyDescent="0.2">
      <c r="A3" t="s">
        <v>23</v>
      </c>
      <c r="B3" t="s">
        <v>10</v>
      </c>
      <c r="C3" s="9"/>
      <c r="D3" s="9">
        <v>5000</v>
      </c>
      <c r="E3" s="18"/>
      <c r="F3" s="8"/>
      <c r="G3" s="6" t="s">
        <v>9</v>
      </c>
      <c r="H3" s="4" t="s">
        <v>30</v>
      </c>
      <c r="I3" s="9">
        <v>900</v>
      </c>
      <c r="J3" s="1"/>
    </row>
    <row r="4" spans="1:10" ht="25.5" x14ac:dyDescent="0.2">
      <c r="A4" s="3"/>
      <c r="B4" t="s">
        <v>11</v>
      </c>
      <c r="C4" s="9"/>
      <c r="D4" s="9">
        <v>25000</v>
      </c>
      <c r="E4" s="18"/>
      <c r="F4" s="8"/>
      <c r="G4" s="7"/>
      <c r="H4" s="4" t="s">
        <v>38</v>
      </c>
      <c r="I4" s="9"/>
      <c r="J4" s="1"/>
    </row>
    <row r="5" spans="1:10" x14ac:dyDescent="0.2">
      <c r="A5" s="3"/>
      <c r="B5" t="s">
        <v>12</v>
      </c>
      <c r="C5" s="9"/>
      <c r="D5" s="9">
        <v>70000</v>
      </c>
      <c r="E5" s="18"/>
      <c r="F5" s="8"/>
      <c r="G5" s="6"/>
      <c r="H5" t="s">
        <v>39</v>
      </c>
      <c r="I5" s="9">
        <v>6000</v>
      </c>
      <c r="J5" s="18">
        <f>I3+I4+I5</f>
        <v>6900</v>
      </c>
    </row>
    <row r="6" spans="1:10" x14ac:dyDescent="0.2">
      <c r="A6" s="3"/>
      <c r="B6" t="s">
        <v>22</v>
      </c>
      <c r="C6" s="9"/>
      <c r="D6" s="9">
        <v>20000</v>
      </c>
      <c r="E6" s="18"/>
      <c r="F6" s="8"/>
      <c r="G6" s="6"/>
      <c r="I6" s="9"/>
      <c r="J6" s="1"/>
    </row>
    <row r="7" spans="1:10" x14ac:dyDescent="0.2">
      <c r="B7" t="s">
        <v>0</v>
      </c>
      <c r="C7" s="9"/>
      <c r="D7" s="9">
        <v>70000</v>
      </c>
      <c r="E7" s="18">
        <f>D3+D4+D5+D6+D7</f>
        <v>190000</v>
      </c>
      <c r="F7" s="8"/>
      <c r="G7" s="6"/>
      <c r="I7" s="9"/>
      <c r="J7" s="1"/>
    </row>
    <row r="8" spans="1:10" x14ac:dyDescent="0.2">
      <c r="C8" s="9"/>
      <c r="D8" s="9"/>
      <c r="E8" s="18"/>
      <c r="F8" s="8"/>
      <c r="G8" s="6"/>
      <c r="I8" s="9"/>
      <c r="J8" s="1"/>
    </row>
    <row r="9" spans="1:10" x14ac:dyDescent="0.2">
      <c r="C9" s="9"/>
      <c r="D9" s="9"/>
      <c r="E9" s="18"/>
      <c r="F9" s="8"/>
      <c r="G9" s="6"/>
      <c r="I9" s="9"/>
      <c r="J9" s="1"/>
    </row>
    <row r="10" spans="1:10" x14ac:dyDescent="0.2">
      <c r="A10" t="s">
        <v>69</v>
      </c>
      <c r="B10" t="s">
        <v>68</v>
      </c>
      <c r="C10" s="9"/>
      <c r="D10" s="9">
        <v>15000</v>
      </c>
      <c r="E10" s="18">
        <f>D10</f>
        <v>15000</v>
      </c>
      <c r="F10" s="8"/>
      <c r="G10" s="86" t="s">
        <v>24</v>
      </c>
      <c r="H10" s="4" t="s">
        <v>14</v>
      </c>
      <c r="I10" s="9">
        <v>66000</v>
      </c>
      <c r="J10" s="1"/>
    </row>
    <row r="11" spans="1:10" x14ac:dyDescent="0.2">
      <c r="C11" s="9"/>
      <c r="D11" s="9"/>
      <c r="E11" s="18"/>
      <c r="F11" s="8"/>
      <c r="G11" s="86"/>
      <c r="H11" s="4" t="s">
        <v>15</v>
      </c>
      <c r="I11" s="9">
        <v>35800</v>
      </c>
      <c r="J11" s="1"/>
    </row>
    <row r="12" spans="1:10" x14ac:dyDescent="0.2">
      <c r="C12" s="9"/>
      <c r="D12" s="9"/>
      <c r="E12" s="18"/>
      <c r="F12" s="8"/>
      <c r="G12" s="86"/>
      <c r="H12" s="4" t="s">
        <v>16</v>
      </c>
      <c r="I12" s="9">
        <v>35800</v>
      </c>
      <c r="J12" s="1"/>
    </row>
    <row r="13" spans="1:10" x14ac:dyDescent="0.2">
      <c r="C13" s="9"/>
      <c r="D13" s="9"/>
      <c r="E13" s="18"/>
      <c r="F13" s="8"/>
      <c r="G13" s="6"/>
      <c r="H13" s="5" t="s">
        <v>20</v>
      </c>
      <c r="I13" s="9">
        <v>25000</v>
      </c>
      <c r="J13" s="1"/>
    </row>
    <row r="14" spans="1:10" x14ac:dyDescent="0.2">
      <c r="A14" t="s">
        <v>26</v>
      </c>
      <c r="B14" t="s">
        <v>27</v>
      </c>
      <c r="C14" s="9"/>
      <c r="D14" s="9"/>
      <c r="E14" s="18"/>
      <c r="F14" s="8"/>
      <c r="G14" s="6"/>
      <c r="H14" s="4" t="s">
        <v>21</v>
      </c>
      <c r="I14" s="9">
        <v>25000</v>
      </c>
      <c r="J14" s="1"/>
    </row>
    <row r="15" spans="1:10" x14ac:dyDescent="0.2">
      <c r="B15" t="s">
        <v>29</v>
      </c>
      <c r="C15" s="9"/>
      <c r="D15" s="9"/>
      <c r="E15" s="18"/>
      <c r="F15" s="8"/>
      <c r="G15" s="6"/>
      <c r="H15" s="4" t="s">
        <v>42</v>
      </c>
      <c r="I15" s="9">
        <v>12500</v>
      </c>
      <c r="J15" s="18">
        <f>I10+I11+I12+I13+I14+I15</f>
        <v>200100</v>
      </c>
    </row>
    <row r="16" spans="1:10" x14ac:dyDescent="0.2">
      <c r="B16" t="s">
        <v>28</v>
      </c>
      <c r="C16" s="9"/>
      <c r="D16" s="9"/>
      <c r="E16" s="18"/>
      <c r="F16" s="8"/>
      <c r="G16" s="6"/>
      <c r="H16" s="4"/>
      <c r="I16" s="9"/>
      <c r="J16" s="1"/>
    </row>
    <row r="17" spans="1:10" ht="25.5" x14ac:dyDescent="0.2">
      <c r="C17" s="9"/>
      <c r="D17" s="9"/>
      <c r="E17" s="18"/>
      <c r="F17" s="8"/>
      <c r="G17" s="17" t="s">
        <v>43</v>
      </c>
      <c r="H17" s="4" t="s">
        <v>41</v>
      </c>
      <c r="I17" s="9">
        <v>5000</v>
      </c>
      <c r="J17" s="18">
        <f>I17</f>
        <v>5000</v>
      </c>
    </row>
    <row r="18" spans="1:10" x14ac:dyDescent="0.2">
      <c r="C18" s="9"/>
      <c r="D18" s="9"/>
      <c r="E18" s="18"/>
      <c r="F18" s="8"/>
      <c r="G18" s="6"/>
      <c r="H18" s="4"/>
      <c r="I18" s="9"/>
      <c r="J18" s="1"/>
    </row>
    <row r="19" spans="1:10" x14ac:dyDescent="0.2">
      <c r="A19" t="s">
        <v>45</v>
      </c>
      <c r="C19" s="9"/>
      <c r="D19" s="9"/>
      <c r="E19" s="18"/>
      <c r="F19" s="8"/>
      <c r="G19" s="6"/>
      <c r="H19" s="4"/>
      <c r="I19" s="9"/>
      <c r="J19" s="1"/>
    </row>
    <row r="20" spans="1:10" ht="25.5" x14ac:dyDescent="0.2">
      <c r="A20" s="3" t="s">
        <v>64</v>
      </c>
      <c r="C20" s="9"/>
      <c r="D20" s="9">
        <v>75200</v>
      </c>
      <c r="E20" s="18">
        <v>75200</v>
      </c>
      <c r="F20" s="8"/>
      <c r="G20" s="32" t="s">
        <v>65</v>
      </c>
      <c r="H20" s="33" t="s">
        <v>101</v>
      </c>
      <c r="I20" s="9">
        <v>4840</v>
      </c>
      <c r="J20" s="18">
        <v>4840</v>
      </c>
    </row>
    <row r="21" spans="1:10" x14ac:dyDescent="0.2">
      <c r="A21" s="3"/>
      <c r="C21" s="9"/>
      <c r="D21" s="9"/>
      <c r="E21" s="18"/>
      <c r="F21" s="8"/>
      <c r="G21" s="6"/>
      <c r="H21" s="4"/>
      <c r="I21" s="9"/>
      <c r="J21" s="1"/>
    </row>
    <row r="22" spans="1:10" x14ac:dyDescent="0.2">
      <c r="A22" s="3"/>
      <c r="C22" s="9"/>
      <c r="D22" s="9"/>
      <c r="E22" s="18"/>
      <c r="F22" s="8"/>
      <c r="G22" s="6" t="s">
        <v>44</v>
      </c>
      <c r="H22" s="4"/>
      <c r="I22" s="9">
        <v>5000</v>
      </c>
      <c r="J22" s="18">
        <f>I22</f>
        <v>5000</v>
      </c>
    </row>
    <row r="23" spans="1:10" x14ac:dyDescent="0.2">
      <c r="A23" s="3"/>
      <c r="C23" s="9"/>
      <c r="D23" s="9"/>
      <c r="E23" s="18"/>
      <c r="F23" s="8"/>
      <c r="G23" s="6"/>
      <c r="H23" s="4"/>
      <c r="I23" s="9"/>
      <c r="J23" s="1"/>
    </row>
    <row r="24" spans="1:10" x14ac:dyDescent="0.2">
      <c r="A24" s="3"/>
      <c r="C24" s="9"/>
      <c r="D24" s="9"/>
      <c r="E24" s="18"/>
      <c r="F24" s="8"/>
      <c r="G24" s="6"/>
      <c r="H24" s="4"/>
      <c r="I24" s="9"/>
      <c r="J24" s="1"/>
    </row>
    <row r="25" spans="1:10" x14ac:dyDescent="0.2">
      <c r="C25" s="9"/>
      <c r="D25" s="9"/>
      <c r="E25" s="18"/>
      <c r="F25" s="8"/>
      <c r="G25" s="6" t="s">
        <v>87</v>
      </c>
      <c r="H25" s="4"/>
      <c r="I25" s="44">
        <v>63000</v>
      </c>
      <c r="J25" s="18">
        <f>I25</f>
        <v>63000</v>
      </c>
    </row>
    <row r="26" spans="1:10" x14ac:dyDescent="0.2">
      <c r="C26" s="9"/>
      <c r="D26" s="9"/>
      <c r="E26" s="18"/>
      <c r="F26" s="8"/>
      <c r="G26" s="6"/>
      <c r="I26" s="9"/>
      <c r="J26" s="1"/>
    </row>
    <row r="27" spans="1:10" x14ac:dyDescent="0.2">
      <c r="C27" s="9"/>
      <c r="D27" s="9"/>
      <c r="E27" s="18"/>
      <c r="F27" s="8"/>
      <c r="G27" s="6"/>
      <c r="I27" s="9"/>
      <c r="J27" s="1"/>
    </row>
    <row r="28" spans="1:10" x14ac:dyDescent="0.2">
      <c r="C28" s="9"/>
      <c r="D28" s="9"/>
      <c r="E28" s="18"/>
      <c r="F28" s="8"/>
      <c r="G28" s="6" t="s">
        <v>111</v>
      </c>
      <c r="I28" s="9"/>
      <c r="J28" s="1"/>
    </row>
    <row r="29" spans="1:10" x14ac:dyDescent="0.2">
      <c r="A29" t="s">
        <v>13</v>
      </c>
      <c r="B29" t="s">
        <v>33</v>
      </c>
      <c r="C29" s="9">
        <v>2000</v>
      </c>
      <c r="D29" s="9"/>
      <c r="E29" s="18"/>
      <c r="F29" s="8"/>
      <c r="G29" s="6"/>
      <c r="I29" s="9"/>
      <c r="J29" s="1"/>
    </row>
    <row r="30" spans="1:10" x14ac:dyDescent="0.2">
      <c r="B30" t="s">
        <v>35</v>
      </c>
      <c r="C30" s="9">
        <v>2000</v>
      </c>
      <c r="D30" s="9"/>
      <c r="E30" s="18"/>
      <c r="F30" s="8"/>
      <c r="G30" s="6"/>
      <c r="I30" s="9"/>
      <c r="J30" s="1"/>
    </row>
    <row r="31" spans="1:10" x14ac:dyDescent="0.2">
      <c r="B31" t="s">
        <v>36</v>
      </c>
      <c r="C31" s="9">
        <v>2000</v>
      </c>
      <c r="D31" s="9"/>
      <c r="E31" s="18"/>
      <c r="F31" s="8"/>
      <c r="G31" s="6"/>
      <c r="I31" s="9"/>
      <c r="J31" s="1"/>
    </row>
    <row r="32" spans="1:10" x14ac:dyDescent="0.2">
      <c r="C32" s="9"/>
      <c r="D32" s="9">
        <f>C29+C30+C31</f>
        <v>6000</v>
      </c>
      <c r="E32" s="18">
        <f>D32</f>
        <v>6000</v>
      </c>
      <c r="F32" s="8"/>
      <c r="G32" s="6"/>
      <c r="I32" s="9"/>
      <c r="J32" s="1"/>
    </row>
    <row r="33" spans="1:10" ht="13.5" thickBot="1" x14ac:dyDescent="0.25">
      <c r="C33" s="9"/>
      <c r="D33" s="9"/>
      <c r="E33" s="18"/>
      <c r="F33" s="8"/>
      <c r="G33" s="6"/>
      <c r="I33" s="9"/>
      <c r="J33" s="1"/>
    </row>
    <row r="34" spans="1:10" ht="16.5" thickBot="1" x14ac:dyDescent="0.3">
      <c r="A34" s="10"/>
      <c r="B34" s="11"/>
      <c r="C34" s="11"/>
      <c r="D34" s="11"/>
      <c r="E34" s="12">
        <f>SUM(E2:E33)</f>
        <v>286200</v>
      </c>
      <c r="F34" s="13"/>
      <c r="G34" s="10"/>
      <c r="H34" s="11"/>
      <c r="I34" s="11"/>
      <c r="J34" s="14">
        <f>SUM(J3:J33)</f>
        <v>284840</v>
      </c>
    </row>
    <row r="35" spans="1:10" ht="13.5" thickBot="1" x14ac:dyDescent="0.25">
      <c r="C35" s="9"/>
      <c r="D35" s="9"/>
      <c r="E35" s="18"/>
      <c r="F35" s="8"/>
      <c r="G35" s="6"/>
      <c r="I35" s="9"/>
      <c r="J35" s="1"/>
    </row>
    <row r="36" spans="1:10" ht="16.5" thickBot="1" x14ac:dyDescent="0.3">
      <c r="A36" s="10" t="s">
        <v>70</v>
      </c>
      <c r="B36" s="11" t="s">
        <v>92</v>
      </c>
      <c r="C36" s="11"/>
      <c r="D36" s="11"/>
      <c r="E36" s="12">
        <f>E34-J34</f>
        <v>1360</v>
      </c>
      <c r="F36" s="8"/>
      <c r="G36" s="6"/>
      <c r="I36" s="9"/>
      <c r="J36" s="18"/>
    </row>
    <row r="37" spans="1:10" x14ac:dyDescent="0.2">
      <c r="C37" s="9"/>
      <c r="D37" s="9"/>
      <c r="E37" s="18"/>
      <c r="F37" s="2"/>
      <c r="G37" s="2"/>
      <c r="I37" s="9"/>
      <c r="J37" s="1"/>
    </row>
  </sheetData>
  <mergeCells count="1">
    <mergeCell ref="G10:G12"/>
  </mergeCells>
  <pageMargins left="0.7" right="0.7" top="0.75" bottom="0.75" header="0.3" footer="0.3"/>
  <pageSetup paperSize="9" orientation="portrait" horizontalDpi="4294967293" verticalDpi="4294967293" r:id="rId1"/>
  <headerFooter>
    <oddHeader>&amp;CCité des Brossiers 
Budget prévisionnel de fonctionnement 2018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9" zoomScaleNormal="100" workbookViewId="0">
      <selection activeCell="H32" sqref="H32"/>
    </sheetView>
  </sheetViews>
  <sheetFormatPr baseColWidth="10" defaultRowHeight="12.75" x14ac:dyDescent="0.2"/>
  <cols>
    <col min="1" max="1" width="48.42578125" customWidth="1"/>
    <col min="2" max="2" width="21.42578125" customWidth="1"/>
    <col min="4" max="4" width="11.7109375" bestFit="1" customWidth="1"/>
    <col min="5" max="5" width="17.7109375" customWidth="1"/>
    <col min="6" max="6" width="3.42578125" customWidth="1"/>
    <col min="7" max="7" width="27.85546875" customWidth="1"/>
    <col min="8" max="8" width="33.5703125" customWidth="1"/>
    <col min="9" max="9" width="13" customWidth="1"/>
    <col min="10" max="10" width="17.7109375" bestFit="1" customWidth="1"/>
  </cols>
  <sheetData>
    <row r="1" spans="1:10" ht="24" customHeight="1" thickBot="1" x14ac:dyDescent="0.3">
      <c r="A1" s="10" t="s">
        <v>7</v>
      </c>
      <c r="B1" s="11"/>
      <c r="C1" s="11"/>
      <c r="D1" s="11"/>
      <c r="E1" s="11"/>
      <c r="F1" s="13"/>
      <c r="G1" s="10" t="s">
        <v>8</v>
      </c>
      <c r="H1" s="40"/>
      <c r="I1" s="40"/>
      <c r="J1" s="41"/>
    </row>
    <row r="2" spans="1:10" x14ac:dyDescent="0.2">
      <c r="C2" s="9"/>
      <c r="D2" s="9"/>
      <c r="E2" s="18"/>
      <c r="F2" s="8"/>
      <c r="G2" s="6"/>
      <c r="H2" s="4"/>
      <c r="I2" s="15"/>
      <c r="J2" s="18"/>
    </row>
    <row r="3" spans="1:10" x14ac:dyDescent="0.2">
      <c r="A3" t="s">
        <v>23</v>
      </c>
      <c r="B3" t="s">
        <v>10</v>
      </c>
      <c r="C3" s="9"/>
      <c r="D3" s="9">
        <v>5000</v>
      </c>
      <c r="E3" s="18"/>
      <c r="F3" s="8"/>
      <c r="G3" s="6" t="s">
        <v>9</v>
      </c>
      <c r="H3" s="4" t="s">
        <v>30</v>
      </c>
      <c r="I3" s="9">
        <v>12000</v>
      </c>
      <c r="J3" s="1"/>
    </row>
    <row r="4" spans="1:10" x14ac:dyDescent="0.2">
      <c r="A4" s="3"/>
      <c r="B4" t="s">
        <v>11</v>
      </c>
      <c r="C4" s="9"/>
      <c r="D4" s="9"/>
      <c r="E4" s="18"/>
      <c r="F4" s="8"/>
      <c r="G4" s="7"/>
      <c r="H4" s="4"/>
      <c r="I4" s="9"/>
      <c r="J4" s="1"/>
    </row>
    <row r="5" spans="1:10" x14ac:dyDescent="0.2">
      <c r="A5" s="3"/>
      <c r="B5" t="s">
        <v>12</v>
      </c>
      <c r="C5" s="9"/>
      <c r="D5" s="9">
        <v>50000</v>
      </c>
      <c r="E5" s="18"/>
      <c r="F5" s="8"/>
      <c r="G5" s="6"/>
      <c r="I5" s="9"/>
      <c r="J5" s="18">
        <f>I3+I4+I5</f>
        <v>12000</v>
      </c>
    </row>
    <row r="6" spans="1:10" x14ac:dyDescent="0.2">
      <c r="A6" s="3"/>
      <c r="B6" t="s">
        <v>22</v>
      </c>
      <c r="C6" s="9"/>
      <c r="D6" s="9"/>
      <c r="E6" s="18"/>
      <c r="F6" s="8"/>
      <c r="G6" s="6"/>
      <c r="I6" s="9"/>
      <c r="J6" s="1"/>
    </row>
    <row r="7" spans="1:10" x14ac:dyDescent="0.2">
      <c r="B7" t="s">
        <v>0</v>
      </c>
      <c r="C7" s="9"/>
      <c r="D7" s="9">
        <v>70000</v>
      </c>
      <c r="E7" s="18">
        <f>D3+D4+D5+D6+D7</f>
        <v>125000</v>
      </c>
      <c r="F7" s="8"/>
      <c r="G7" s="6"/>
      <c r="I7" s="9"/>
      <c r="J7" s="1"/>
    </row>
    <row r="8" spans="1:10" x14ac:dyDescent="0.2">
      <c r="C8" s="9"/>
      <c r="D8" s="9"/>
      <c r="E8" s="18"/>
      <c r="F8" s="8"/>
      <c r="G8" s="6"/>
      <c r="I8" s="9"/>
      <c r="J8" s="1"/>
    </row>
    <row r="9" spans="1:10" x14ac:dyDescent="0.2">
      <c r="C9" s="9"/>
      <c r="D9" s="9"/>
      <c r="E9" s="18"/>
      <c r="F9" s="8"/>
      <c r="G9" s="6"/>
      <c r="I9" s="9"/>
      <c r="J9" s="1"/>
    </row>
    <row r="10" spans="1:10" x14ac:dyDescent="0.2">
      <c r="A10" t="s">
        <v>69</v>
      </c>
      <c r="B10" t="s">
        <v>91</v>
      </c>
      <c r="C10" s="9"/>
      <c r="D10" s="9">
        <v>6000</v>
      </c>
      <c r="E10" s="18"/>
      <c r="F10" s="8"/>
      <c r="G10" s="86" t="s">
        <v>24</v>
      </c>
      <c r="H10" s="4" t="s">
        <v>14</v>
      </c>
      <c r="I10" s="9">
        <v>66000</v>
      </c>
      <c r="J10" s="1"/>
    </row>
    <row r="11" spans="1:10" x14ac:dyDescent="0.2">
      <c r="B11" t="s">
        <v>67</v>
      </c>
      <c r="C11" s="9"/>
      <c r="D11" s="9">
        <v>10000</v>
      </c>
      <c r="E11" s="18">
        <f>D10+D11</f>
        <v>16000</v>
      </c>
      <c r="F11" s="8"/>
      <c r="G11" s="86"/>
      <c r="H11" s="4" t="s">
        <v>15</v>
      </c>
      <c r="I11" s="9">
        <v>35800</v>
      </c>
      <c r="J11" s="1"/>
    </row>
    <row r="12" spans="1:10" x14ac:dyDescent="0.2">
      <c r="C12" s="9"/>
      <c r="D12" s="9"/>
      <c r="E12" s="18"/>
      <c r="F12" s="8"/>
      <c r="G12" s="86"/>
      <c r="H12" s="4" t="s">
        <v>16</v>
      </c>
      <c r="I12" s="9">
        <v>35800</v>
      </c>
      <c r="J12" s="1"/>
    </row>
    <row r="13" spans="1:10" x14ac:dyDescent="0.2">
      <c r="C13" s="9"/>
      <c r="D13" s="9"/>
      <c r="E13" s="18"/>
      <c r="F13" s="8"/>
      <c r="G13" s="6"/>
      <c r="H13" s="5" t="s">
        <v>20</v>
      </c>
      <c r="I13" s="9">
        <v>25000</v>
      </c>
      <c r="J13" s="1"/>
    </row>
    <row r="14" spans="1:10" x14ac:dyDescent="0.2">
      <c r="A14" t="s">
        <v>26</v>
      </c>
      <c r="B14" t="s">
        <v>27</v>
      </c>
      <c r="C14" s="9"/>
      <c r="D14" s="9"/>
      <c r="E14" s="18"/>
      <c r="F14" s="8"/>
      <c r="G14" s="6"/>
      <c r="H14" s="4" t="s">
        <v>21</v>
      </c>
      <c r="I14" s="9">
        <v>25000</v>
      </c>
      <c r="J14" s="1"/>
    </row>
    <row r="15" spans="1:10" x14ac:dyDescent="0.2">
      <c r="B15" t="s">
        <v>29</v>
      </c>
      <c r="C15" s="9"/>
      <c r="D15" s="9"/>
      <c r="E15" s="18"/>
      <c r="F15" s="8"/>
      <c r="G15" s="6"/>
      <c r="H15" s="4" t="s">
        <v>42</v>
      </c>
      <c r="I15" s="9">
        <v>12500</v>
      </c>
      <c r="J15" s="18">
        <f>I10+I11+I12+I13+I14+I15</f>
        <v>200100</v>
      </c>
    </row>
    <row r="16" spans="1:10" x14ac:dyDescent="0.2">
      <c r="B16" t="s">
        <v>28</v>
      </c>
      <c r="C16" s="9"/>
      <c r="D16" s="9"/>
      <c r="E16" s="18"/>
      <c r="F16" s="8"/>
      <c r="G16" s="6"/>
      <c r="H16" s="4"/>
      <c r="I16" s="9"/>
      <c r="J16" s="1"/>
    </row>
    <row r="17" spans="1:10" ht="25.5" x14ac:dyDescent="0.2">
      <c r="C17" s="9"/>
      <c r="D17" s="9"/>
      <c r="E17" s="18"/>
      <c r="F17" s="8"/>
      <c r="G17" s="17" t="s">
        <v>43</v>
      </c>
      <c r="H17" s="4" t="s">
        <v>41</v>
      </c>
      <c r="I17" s="9">
        <v>5000</v>
      </c>
      <c r="J17" s="18">
        <f>I17</f>
        <v>5000</v>
      </c>
    </row>
    <row r="18" spans="1:10" x14ac:dyDescent="0.2">
      <c r="C18" s="9"/>
      <c r="D18" s="9"/>
      <c r="E18" s="18"/>
      <c r="F18" s="8"/>
      <c r="G18" s="6"/>
      <c r="H18" s="4"/>
      <c r="I18" s="9"/>
      <c r="J18" s="1"/>
    </row>
    <row r="19" spans="1:10" x14ac:dyDescent="0.2">
      <c r="A19" t="s">
        <v>45</v>
      </c>
      <c r="C19" s="9"/>
      <c r="D19" s="9"/>
      <c r="E19" s="18"/>
      <c r="F19" s="8"/>
      <c r="G19" s="6"/>
      <c r="H19" s="4"/>
      <c r="I19" s="9"/>
      <c r="J19" s="1"/>
    </row>
    <row r="20" spans="1:10" ht="25.5" x14ac:dyDescent="0.2">
      <c r="A20" s="3" t="s">
        <v>64</v>
      </c>
      <c r="C20" s="9"/>
      <c r="D20" s="9">
        <v>171000</v>
      </c>
      <c r="E20" s="18">
        <v>171000</v>
      </c>
      <c r="F20" s="8"/>
      <c r="G20" s="32" t="s">
        <v>65</v>
      </c>
      <c r="H20" s="33" t="s">
        <v>107</v>
      </c>
      <c r="I20" s="9">
        <v>12000</v>
      </c>
      <c r="J20" s="18">
        <f>I20</f>
        <v>12000</v>
      </c>
    </row>
    <row r="21" spans="1:10" x14ac:dyDescent="0.2">
      <c r="A21" s="3"/>
      <c r="C21" s="9"/>
      <c r="D21" s="9"/>
      <c r="E21" s="18"/>
      <c r="F21" s="8"/>
      <c r="G21" s="6"/>
      <c r="H21" s="4"/>
      <c r="I21" s="9"/>
      <c r="J21" s="1"/>
    </row>
    <row r="22" spans="1:10" x14ac:dyDescent="0.2">
      <c r="A22" s="3"/>
      <c r="C22" s="9"/>
      <c r="D22" s="9"/>
      <c r="E22" s="18"/>
      <c r="F22" s="8"/>
      <c r="G22" s="6" t="s">
        <v>44</v>
      </c>
      <c r="H22" s="4"/>
      <c r="I22" s="9">
        <v>5000</v>
      </c>
      <c r="J22" s="18">
        <f>I22</f>
        <v>5000</v>
      </c>
    </row>
    <row r="23" spans="1:10" x14ac:dyDescent="0.2">
      <c r="A23" s="3"/>
      <c r="C23" s="9"/>
      <c r="D23" s="9"/>
      <c r="E23" s="18"/>
      <c r="F23" s="8"/>
      <c r="G23" s="6"/>
      <c r="H23" s="4"/>
      <c r="I23" s="9"/>
      <c r="J23" s="1"/>
    </row>
    <row r="24" spans="1:10" x14ac:dyDescent="0.2">
      <c r="A24" s="3"/>
      <c r="C24" s="9"/>
      <c r="D24" s="9"/>
      <c r="E24" s="18"/>
      <c r="F24" s="8"/>
      <c r="G24" s="6"/>
      <c r="H24" s="4"/>
      <c r="I24" s="9"/>
      <c r="J24" s="1"/>
    </row>
    <row r="25" spans="1:10" x14ac:dyDescent="0.2">
      <c r="C25" s="9"/>
      <c r="D25" s="9"/>
      <c r="E25" s="18"/>
      <c r="F25" s="8"/>
      <c r="G25" s="6" t="s">
        <v>87</v>
      </c>
      <c r="H25" s="4"/>
      <c r="I25" s="44">
        <v>63000</v>
      </c>
      <c r="J25" s="18">
        <f>I25</f>
        <v>63000</v>
      </c>
    </row>
    <row r="26" spans="1:10" x14ac:dyDescent="0.2">
      <c r="C26" s="9"/>
      <c r="D26" s="9"/>
      <c r="E26" s="18"/>
      <c r="F26" s="8"/>
      <c r="G26" s="6"/>
      <c r="I26" s="9"/>
      <c r="J26" s="1"/>
    </row>
    <row r="27" spans="1:10" x14ac:dyDescent="0.2">
      <c r="C27" s="9"/>
      <c r="D27" s="9"/>
      <c r="E27" s="18"/>
      <c r="F27" s="8"/>
      <c r="G27" s="6"/>
      <c r="I27" s="9"/>
      <c r="J27" s="1"/>
    </row>
    <row r="28" spans="1:10" x14ac:dyDescent="0.2">
      <c r="C28" s="9"/>
      <c r="D28" s="9"/>
      <c r="E28" s="18"/>
      <c r="F28" s="8"/>
      <c r="G28" s="6" t="s">
        <v>111</v>
      </c>
      <c r="I28" s="9">
        <v>20000</v>
      </c>
      <c r="J28" s="18">
        <v>20000</v>
      </c>
    </row>
    <row r="29" spans="1:10" x14ac:dyDescent="0.2">
      <c r="A29" t="s">
        <v>13</v>
      </c>
      <c r="B29" t="s">
        <v>33</v>
      </c>
      <c r="C29" s="9">
        <v>2000</v>
      </c>
      <c r="D29" s="9"/>
      <c r="E29" s="18"/>
      <c r="F29" s="8"/>
      <c r="G29" s="6"/>
      <c r="I29" s="9"/>
      <c r="J29" s="1"/>
    </row>
    <row r="30" spans="1:10" x14ac:dyDescent="0.2">
      <c r="B30" t="s">
        <v>35</v>
      </c>
      <c r="C30" s="9">
        <v>2000</v>
      </c>
      <c r="D30" s="9"/>
      <c r="E30" s="18"/>
      <c r="F30" s="8"/>
      <c r="G30" s="6"/>
      <c r="I30" s="9"/>
      <c r="J30" s="1"/>
    </row>
    <row r="31" spans="1:10" x14ac:dyDescent="0.2">
      <c r="B31" t="s">
        <v>36</v>
      </c>
      <c r="C31" s="9">
        <v>2000</v>
      </c>
      <c r="D31" s="9"/>
      <c r="E31" s="18"/>
      <c r="F31" s="8"/>
      <c r="G31" s="6"/>
      <c r="I31" s="9"/>
      <c r="J31" s="1"/>
    </row>
    <row r="32" spans="1:10" x14ac:dyDescent="0.2">
      <c r="C32" s="9"/>
      <c r="D32" s="9">
        <f>C29+C30+C31</f>
        <v>6000</v>
      </c>
      <c r="E32" s="18">
        <f>D32</f>
        <v>6000</v>
      </c>
      <c r="F32" s="8"/>
      <c r="G32" s="6"/>
      <c r="I32" s="9"/>
      <c r="J32" s="1"/>
    </row>
    <row r="33" spans="1:10" ht="13.5" thickBot="1" x14ac:dyDescent="0.25">
      <c r="C33" s="9"/>
      <c r="D33" s="9"/>
      <c r="E33" s="18"/>
      <c r="F33" s="8"/>
      <c r="G33" s="6"/>
      <c r="I33" s="9"/>
      <c r="J33" s="1"/>
    </row>
    <row r="34" spans="1:10" ht="16.5" thickBot="1" x14ac:dyDescent="0.3">
      <c r="A34" s="10"/>
      <c r="B34" s="11"/>
      <c r="C34" s="11"/>
      <c r="D34" s="11"/>
      <c r="E34" s="12">
        <f>SUM(E2:E33)</f>
        <v>318000</v>
      </c>
      <c r="F34" s="13"/>
      <c r="G34" s="10"/>
      <c r="H34" s="11"/>
      <c r="I34" s="11"/>
      <c r="J34" s="14">
        <f>SUM(J3:J33)</f>
        <v>317100</v>
      </c>
    </row>
    <row r="35" spans="1:10" ht="13.5" thickBot="1" x14ac:dyDescent="0.25">
      <c r="C35" s="9"/>
      <c r="D35" s="9"/>
      <c r="E35" s="18"/>
      <c r="F35" s="8"/>
      <c r="G35" s="6"/>
      <c r="I35" s="9"/>
      <c r="J35" s="1"/>
    </row>
    <row r="36" spans="1:10" ht="16.5" thickBot="1" x14ac:dyDescent="0.3">
      <c r="A36" s="10" t="s">
        <v>70</v>
      </c>
      <c r="B36" s="11" t="s">
        <v>92</v>
      </c>
      <c r="C36" s="11"/>
      <c r="D36" s="11"/>
      <c r="E36" s="12">
        <f>E34-J34</f>
        <v>900</v>
      </c>
      <c r="F36" s="8"/>
      <c r="G36" s="6"/>
      <c r="I36" s="9"/>
      <c r="J36" s="18"/>
    </row>
    <row r="37" spans="1:10" x14ac:dyDescent="0.2">
      <c r="C37" s="9"/>
      <c r="D37" s="9"/>
      <c r="E37" s="18"/>
      <c r="F37" s="2"/>
      <c r="G37" s="2"/>
      <c r="I37" s="9"/>
      <c r="J37" s="1"/>
    </row>
  </sheetData>
  <mergeCells count="1">
    <mergeCell ref="G10:G12"/>
  </mergeCells>
  <pageMargins left="0.7" right="0.7" top="0.75" bottom="0.75" header="0.3" footer="0.3"/>
  <pageSetup paperSize="9" orientation="portrait" horizontalDpi="4294967293" verticalDpi="4294967293" r:id="rId1"/>
  <headerFooter>
    <oddHeader>&amp;CCité des Brossiers 
Budget prévisionnel de fonctionnement 2019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B23" sqref="B23"/>
    </sheetView>
  </sheetViews>
  <sheetFormatPr baseColWidth="10" defaultRowHeight="12.75" x14ac:dyDescent="0.2"/>
  <cols>
    <col min="1" max="1" width="48.42578125" customWidth="1"/>
    <col min="2" max="2" width="21.42578125" customWidth="1"/>
    <col min="4" max="4" width="11.7109375" bestFit="1" customWidth="1"/>
    <col min="5" max="5" width="17.7109375" customWidth="1"/>
    <col min="6" max="6" width="3.42578125" customWidth="1"/>
    <col min="7" max="7" width="27.85546875" customWidth="1"/>
    <col min="8" max="8" width="33.5703125" customWidth="1"/>
    <col min="9" max="9" width="13" customWidth="1"/>
    <col min="10" max="10" width="17.7109375" bestFit="1" customWidth="1"/>
  </cols>
  <sheetData>
    <row r="1" spans="1:10" ht="24" customHeight="1" thickBot="1" x14ac:dyDescent="0.3">
      <c r="A1" s="10" t="s">
        <v>7</v>
      </c>
      <c r="B1" s="11"/>
      <c r="C1" s="11"/>
      <c r="D1" s="11"/>
      <c r="E1" s="11"/>
      <c r="F1" s="13"/>
      <c r="G1" s="10" t="s">
        <v>8</v>
      </c>
      <c r="H1" s="40"/>
      <c r="I1" s="40"/>
      <c r="J1" s="41"/>
    </row>
    <row r="2" spans="1:10" x14ac:dyDescent="0.2">
      <c r="C2" s="9"/>
      <c r="D2" s="9"/>
      <c r="E2" s="18"/>
      <c r="F2" s="8"/>
      <c r="G2" s="6"/>
      <c r="H2" s="4"/>
      <c r="I2" s="15"/>
      <c r="J2" s="18"/>
    </row>
    <row r="3" spans="1:10" x14ac:dyDescent="0.2">
      <c r="A3" t="s">
        <v>23</v>
      </c>
      <c r="B3" t="s">
        <v>10</v>
      </c>
      <c r="C3" s="9"/>
      <c r="D3" s="9"/>
      <c r="E3" s="18"/>
      <c r="F3" s="8"/>
      <c r="G3" s="6" t="s">
        <v>9</v>
      </c>
      <c r="H3" s="4" t="s">
        <v>30</v>
      </c>
      <c r="I3" s="9">
        <v>15000</v>
      </c>
      <c r="J3" s="1"/>
    </row>
    <row r="4" spans="1:10" x14ac:dyDescent="0.2">
      <c r="A4" s="3"/>
      <c r="B4" t="s">
        <v>11</v>
      </c>
      <c r="C4" s="9"/>
      <c r="D4" s="9"/>
      <c r="E4" s="18"/>
      <c r="F4" s="8"/>
      <c r="G4" s="7"/>
      <c r="H4" s="4"/>
      <c r="I4" s="9"/>
      <c r="J4" s="1"/>
    </row>
    <row r="5" spans="1:10" x14ac:dyDescent="0.2">
      <c r="A5" s="3"/>
      <c r="B5" t="s">
        <v>12</v>
      </c>
      <c r="C5" s="9"/>
      <c r="D5" s="9">
        <v>15000</v>
      </c>
      <c r="E5" s="18"/>
      <c r="F5" s="8"/>
      <c r="G5" s="6"/>
      <c r="I5" s="9"/>
      <c r="J5" s="18">
        <f>I3+I4+I5</f>
        <v>15000</v>
      </c>
    </row>
    <row r="6" spans="1:10" x14ac:dyDescent="0.2">
      <c r="A6" s="3"/>
      <c r="B6" t="s">
        <v>22</v>
      </c>
      <c r="C6" s="9"/>
      <c r="D6" s="9"/>
      <c r="E6" s="18"/>
      <c r="F6" s="8"/>
      <c r="G6" s="6"/>
      <c r="I6" s="9"/>
      <c r="J6" s="1"/>
    </row>
    <row r="7" spans="1:10" x14ac:dyDescent="0.2">
      <c r="B7" t="s">
        <v>0</v>
      </c>
      <c r="C7" s="9"/>
      <c r="D7" s="9"/>
      <c r="E7" s="18">
        <f>D3+D4+D5+D6+D7</f>
        <v>15000</v>
      </c>
      <c r="F7" s="8"/>
      <c r="G7" s="6"/>
      <c r="I7" s="9"/>
      <c r="J7" s="1"/>
    </row>
    <row r="8" spans="1:10" x14ac:dyDescent="0.2">
      <c r="C8" s="9"/>
      <c r="D8" s="9"/>
      <c r="E8" s="18"/>
      <c r="F8" s="8"/>
      <c r="G8" s="6"/>
      <c r="I8" s="9"/>
      <c r="J8" s="1"/>
    </row>
    <row r="9" spans="1:10" x14ac:dyDescent="0.2">
      <c r="C9" s="9"/>
      <c r="D9" s="9"/>
      <c r="E9" s="18"/>
      <c r="F9" s="8"/>
      <c r="G9" s="6"/>
      <c r="I9" s="9"/>
      <c r="J9" s="1"/>
    </row>
    <row r="10" spans="1:10" x14ac:dyDescent="0.2">
      <c r="A10" t="s">
        <v>69</v>
      </c>
      <c r="B10" t="s">
        <v>108</v>
      </c>
      <c r="C10" s="9"/>
      <c r="D10" s="9">
        <v>10000</v>
      </c>
      <c r="E10" s="18">
        <f>D10</f>
        <v>10000</v>
      </c>
      <c r="F10" s="8"/>
      <c r="G10" s="86" t="s">
        <v>24</v>
      </c>
      <c r="H10" s="4" t="s">
        <v>14</v>
      </c>
      <c r="I10" s="9">
        <v>66000</v>
      </c>
      <c r="J10" s="1"/>
    </row>
    <row r="11" spans="1:10" x14ac:dyDescent="0.2">
      <c r="C11" s="9"/>
      <c r="D11" s="9"/>
      <c r="E11" s="18"/>
      <c r="F11" s="8"/>
      <c r="G11" s="86"/>
      <c r="H11" s="4" t="s">
        <v>15</v>
      </c>
      <c r="I11" s="9">
        <v>35800</v>
      </c>
      <c r="J11" s="1"/>
    </row>
    <row r="12" spans="1:10" x14ac:dyDescent="0.2">
      <c r="C12" s="9"/>
      <c r="D12" s="9"/>
      <c r="E12" s="18"/>
      <c r="F12" s="8"/>
      <c r="G12" s="86"/>
      <c r="H12" s="4" t="s">
        <v>16</v>
      </c>
      <c r="I12" s="9">
        <v>35800</v>
      </c>
      <c r="J12" s="1"/>
    </row>
    <row r="13" spans="1:10" x14ac:dyDescent="0.2">
      <c r="C13" s="9"/>
      <c r="D13" s="9"/>
      <c r="E13" s="18"/>
      <c r="F13" s="8"/>
      <c r="G13" s="6"/>
      <c r="H13" s="5" t="s">
        <v>20</v>
      </c>
      <c r="I13" s="9">
        <v>25000</v>
      </c>
      <c r="J13" s="1"/>
    </row>
    <row r="14" spans="1:10" x14ac:dyDescent="0.2">
      <c r="A14" t="s">
        <v>26</v>
      </c>
      <c r="B14" t="s">
        <v>27</v>
      </c>
      <c r="C14" s="9"/>
      <c r="D14" s="9"/>
      <c r="E14" s="18"/>
      <c r="F14" s="8"/>
      <c r="G14" s="6"/>
      <c r="H14" s="4" t="s">
        <v>21</v>
      </c>
      <c r="I14" s="9">
        <v>25000</v>
      </c>
      <c r="J14" s="1"/>
    </row>
    <row r="15" spans="1:10" x14ac:dyDescent="0.2">
      <c r="B15" t="s">
        <v>29</v>
      </c>
      <c r="C15" s="9"/>
      <c r="D15" s="9"/>
      <c r="E15" s="18"/>
      <c r="F15" s="8"/>
      <c r="G15" s="6"/>
      <c r="H15" s="4" t="s">
        <v>42</v>
      </c>
      <c r="I15" s="9">
        <v>12500</v>
      </c>
      <c r="J15" s="18">
        <f>I10+I11+I12+I13+I14+I15</f>
        <v>200100</v>
      </c>
    </row>
    <row r="16" spans="1:10" x14ac:dyDescent="0.2">
      <c r="B16" t="s">
        <v>28</v>
      </c>
      <c r="C16" s="9"/>
      <c r="D16" s="9"/>
      <c r="E16" s="18"/>
      <c r="F16" s="8"/>
      <c r="G16" s="6"/>
      <c r="H16" s="4"/>
      <c r="I16" s="9"/>
      <c r="J16" s="1"/>
    </row>
    <row r="17" spans="1:10" ht="25.5" x14ac:dyDescent="0.2">
      <c r="C17" s="9"/>
      <c r="D17" s="9"/>
      <c r="E17" s="18"/>
      <c r="F17" s="8"/>
      <c r="G17" s="17" t="s">
        <v>43</v>
      </c>
      <c r="H17" s="4" t="s">
        <v>41</v>
      </c>
      <c r="I17" s="9">
        <v>5000</v>
      </c>
      <c r="J17" s="18">
        <f>I17</f>
        <v>5000</v>
      </c>
    </row>
    <row r="18" spans="1:10" x14ac:dyDescent="0.2">
      <c r="C18" s="9"/>
      <c r="D18" s="9"/>
      <c r="E18" s="18"/>
      <c r="F18" s="8"/>
      <c r="G18" s="6"/>
      <c r="H18" s="4"/>
      <c r="I18" s="9"/>
      <c r="J18" s="1"/>
    </row>
    <row r="19" spans="1:10" x14ac:dyDescent="0.2">
      <c r="A19" t="s">
        <v>45</v>
      </c>
      <c r="C19" s="9"/>
      <c r="D19" s="9"/>
      <c r="E19" s="18"/>
      <c r="F19" s="8"/>
      <c r="G19" s="6"/>
      <c r="H19" s="4"/>
      <c r="I19" s="9"/>
      <c r="J19" s="1"/>
    </row>
    <row r="20" spans="1:10" ht="25.5" x14ac:dyDescent="0.2">
      <c r="A20" s="3" t="s">
        <v>64</v>
      </c>
      <c r="C20" s="9"/>
      <c r="D20" s="9">
        <v>291500</v>
      </c>
      <c r="E20" s="18">
        <f>D20</f>
        <v>291500</v>
      </c>
      <c r="F20" s="8"/>
      <c r="G20" s="32" t="s">
        <v>65</v>
      </c>
      <c r="H20" s="33" t="s">
        <v>66</v>
      </c>
      <c r="I20" s="9">
        <v>3940</v>
      </c>
      <c r="J20" s="18">
        <f>I20</f>
        <v>3940</v>
      </c>
    </row>
    <row r="21" spans="1:10" x14ac:dyDescent="0.2">
      <c r="A21" s="3"/>
      <c r="C21" s="9"/>
      <c r="D21" s="9"/>
      <c r="E21" s="18"/>
      <c r="F21" s="8"/>
      <c r="G21" s="6"/>
      <c r="H21" s="4"/>
      <c r="I21" s="9"/>
      <c r="J21" s="1"/>
    </row>
    <row r="22" spans="1:10" x14ac:dyDescent="0.2">
      <c r="A22" s="3"/>
      <c r="C22" s="9"/>
      <c r="D22" s="9"/>
      <c r="E22" s="18"/>
      <c r="F22" s="8"/>
      <c r="G22" s="6" t="s">
        <v>44</v>
      </c>
      <c r="H22" s="4"/>
      <c r="I22" s="9">
        <v>5000</v>
      </c>
      <c r="J22" s="18">
        <f>I22</f>
        <v>5000</v>
      </c>
    </row>
    <row r="23" spans="1:10" x14ac:dyDescent="0.2">
      <c r="A23" s="3"/>
      <c r="C23" s="9"/>
      <c r="D23" s="9"/>
      <c r="E23" s="18"/>
      <c r="F23" s="8"/>
      <c r="G23" s="6"/>
      <c r="H23" s="4"/>
      <c r="I23" s="9"/>
      <c r="J23" s="1"/>
    </row>
    <row r="24" spans="1:10" x14ac:dyDescent="0.2">
      <c r="A24" s="3"/>
      <c r="C24" s="9"/>
      <c r="D24" s="9"/>
      <c r="E24" s="18"/>
      <c r="F24" s="8"/>
      <c r="G24" s="6"/>
      <c r="H24" s="4"/>
      <c r="I24" s="9"/>
      <c r="J24" s="1"/>
    </row>
    <row r="25" spans="1:10" x14ac:dyDescent="0.2">
      <c r="C25" s="9"/>
      <c r="D25" s="9"/>
      <c r="E25" s="18"/>
      <c r="F25" s="8"/>
      <c r="G25" s="6" t="s">
        <v>87</v>
      </c>
      <c r="H25" s="4"/>
      <c r="I25" s="44">
        <v>63000</v>
      </c>
      <c r="J25" s="18">
        <f>I25</f>
        <v>63000</v>
      </c>
    </row>
    <row r="26" spans="1:10" x14ac:dyDescent="0.2">
      <c r="C26" s="9"/>
      <c r="D26" s="9"/>
      <c r="E26" s="18"/>
      <c r="F26" s="8"/>
      <c r="G26" s="6"/>
      <c r="I26" s="9"/>
      <c r="J26" s="1"/>
    </row>
    <row r="27" spans="1:10" x14ac:dyDescent="0.2">
      <c r="C27" s="9"/>
      <c r="D27" s="9"/>
      <c r="E27" s="18"/>
      <c r="F27" s="8"/>
      <c r="G27" s="6"/>
      <c r="I27" s="9"/>
      <c r="J27" s="1"/>
    </row>
    <row r="28" spans="1:10" x14ac:dyDescent="0.2">
      <c r="C28" s="9"/>
      <c r="D28" s="9"/>
      <c r="E28" s="18"/>
      <c r="F28" s="8"/>
      <c r="G28" s="6" t="s">
        <v>111</v>
      </c>
      <c r="I28" s="9">
        <v>20000</v>
      </c>
      <c r="J28" s="18">
        <v>20000</v>
      </c>
    </row>
    <row r="29" spans="1:10" x14ac:dyDescent="0.2">
      <c r="A29" t="s">
        <v>13</v>
      </c>
      <c r="B29" t="s">
        <v>33</v>
      </c>
      <c r="C29" s="9">
        <v>2000</v>
      </c>
      <c r="D29" s="9"/>
      <c r="E29" s="18"/>
      <c r="F29" s="8"/>
      <c r="G29" s="6"/>
      <c r="I29" s="9"/>
      <c r="J29" s="1"/>
    </row>
    <row r="30" spans="1:10" x14ac:dyDescent="0.2">
      <c r="B30" t="s">
        <v>35</v>
      </c>
      <c r="C30" s="9">
        <v>2000</v>
      </c>
      <c r="D30" s="9"/>
      <c r="E30" s="18"/>
      <c r="F30" s="8"/>
      <c r="G30" s="6"/>
      <c r="I30" s="9"/>
      <c r="J30" s="1"/>
    </row>
    <row r="31" spans="1:10" x14ac:dyDescent="0.2">
      <c r="B31" t="s">
        <v>36</v>
      </c>
      <c r="C31" s="9">
        <v>2000</v>
      </c>
      <c r="D31" s="9"/>
      <c r="E31" s="18"/>
      <c r="F31" s="8"/>
      <c r="G31" s="6"/>
      <c r="I31" s="9"/>
      <c r="J31" s="1"/>
    </row>
    <row r="32" spans="1:10" x14ac:dyDescent="0.2">
      <c r="C32" s="9"/>
      <c r="D32" s="9">
        <f>C29+C30+C31</f>
        <v>6000</v>
      </c>
      <c r="E32" s="18">
        <f>D32</f>
        <v>6000</v>
      </c>
      <c r="F32" s="8"/>
      <c r="G32" s="6"/>
      <c r="I32" s="9"/>
      <c r="J32" s="1"/>
    </row>
    <row r="33" spans="1:10" ht="13.5" thickBot="1" x14ac:dyDescent="0.25">
      <c r="C33" s="9"/>
      <c r="D33" s="9"/>
      <c r="E33" s="18"/>
      <c r="F33" s="8"/>
      <c r="G33" s="6"/>
      <c r="I33" s="9"/>
      <c r="J33" s="1"/>
    </row>
    <row r="34" spans="1:10" ht="16.5" thickBot="1" x14ac:dyDescent="0.3">
      <c r="A34" s="10"/>
      <c r="B34" s="11"/>
      <c r="C34" s="11"/>
      <c r="D34" s="11"/>
      <c r="E34" s="12">
        <f>SUM(E2:E33)</f>
        <v>322500</v>
      </c>
      <c r="F34" s="13"/>
      <c r="G34" s="10"/>
      <c r="H34" s="11"/>
      <c r="I34" s="11"/>
      <c r="J34" s="14">
        <f>SUM(J3:J33)</f>
        <v>312040</v>
      </c>
    </row>
    <row r="35" spans="1:10" ht="13.5" thickBot="1" x14ac:dyDescent="0.25">
      <c r="C35" s="9"/>
      <c r="D35" s="9"/>
      <c r="E35" s="18"/>
      <c r="F35" s="8"/>
      <c r="G35" s="6"/>
      <c r="I35" s="9"/>
      <c r="J35" s="1"/>
    </row>
    <row r="36" spans="1:10" ht="16.5" thickBot="1" x14ac:dyDescent="0.3">
      <c r="A36" s="10" t="s">
        <v>70</v>
      </c>
      <c r="B36" s="11" t="s">
        <v>92</v>
      </c>
      <c r="C36" s="11"/>
      <c r="D36" s="11"/>
      <c r="E36" s="12">
        <f>E34-J34</f>
        <v>10460</v>
      </c>
      <c r="F36" s="8"/>
      <c r="G36" s="6"/>
      <c r="I36" s="9"/>
      <c r="J36" s="18"/>
    </row>
    <row r="37" spans="1:10" x14ac:dyDescent="0.2">
      <c r="C37" s="9"/>
      <c r="D37" s="9"/>
      <c r="E37" s="18"/>
      <c r="F37" s="2"/>
      <c r="G37" s="2"/>
      <c r="I37" s="9"/>
      <c r="J37" s="1"/>
    </row>
  </sheetData>
  <mergeCells count="1">
    <mergeCell ref="G10:G12"/>
  </mergeCells>
  <pageMargins left="0.7" right="0.7" top="0.75" bottom="0.75" header="0.3" footer="0.3"/>
  <pageSetup paperSize="9" orientation="portrait" horizontalDpi="4294967293" verticalDpi="4294967293" r:id="rId1"/>
  <headerFooter>
    <oddHeader>&amp;CCité des Brossiers 
Budget prévisionnel de fonctionnement 2020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opLeftCell="M15" workbookViewId="0">
      <selection activeCell="AC29" sqref="AC29"/>
    </sheetView>
  </sheetViews>
  <sheetFormatPr baseColWidth="10" defaultRowHeight="12.75" x14ac:dyDescent="0.2"/>
  <cols>
    <col min="1" max="1" width="42.140625" customWidth="1"/>
    <col min="2" max="2" width="40.5703125" customWidth="1"/>
    <col min="6" max="6" width="14.85546875" customWidth="1"/>
    <col min="7" max="7" width="16.5703125" customWidth="1"/>
    <col min="8" max="8" width="15" customWidth="1"/>
    <col min="9" max="9" width="15.5703125" customWidth="1"/>
    <col min="10" max="10" width="14.5703125" customWidth="1"/>
    <col min="11" max="13" width="13.140625" customWidth="1"/>
    <col min="14" max="17" width="12.7109375" customWidth="1"/>
    <col min="18" max="21" width="12.5703125" customWidth="1"/>
    <col min="22" max="25" width="12.28515625" customWidth="1"/>
    <col min="26" max="26" width="12.5703125" customWidth="1"/>
  </cols>
  <sheetData>
    <row r="1" spans="1:29" ht="29.25" customHeight="1" x14ac:dyDescent="0.2">
      <c r="A1" t="s">
        <v>51</v>
      </c>
      <c r="B1" s="87" t="s">
        <v>102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ht="27" customHeight="1" x14ac:dyDescent="0.2">
      <c r="B2" s="1" t="s">
        <v>105</v>
      </c>
    </row>
    <row r="3" spans="1:29" ht="28.5" customHeight="1" x14ac:dyDescent="0.2">
      <c r="B3" t="s">
        <v>52</v>
      </c>
    </row>
    <row r="5" spans="1:29" x14ac:dyDescent="0.2">
      <c r="A5" t="s">
        <v>47</v>
      </c>
    </row>
    <row r="6" spans="1:29" x14ac:dyDescent="0.2">
      <c r="A6" s="3"/>
      <c r="B6" s="3" t="s">
        <v>98</v>
      </c>
      <c r="C6">
        <v>120</v>
      </c>
    </row>
    <row r="7" spans="1:29" x14ac:dyDescent="0.2">
      <c r="A7" s="3"/>
      <c r="B7" s="3" t="s">
        <v>97</v>
      </c>
      <c r="C7">
        <v>140</v>
      </c>
    </row>
    <row r="8" spans="1:29" x14ac:dyDescent="0.2">
      <c r="A8" s="3"/>
      <c r="B8" s="3" t="s">
        <v>95</v>
      </c>
      <c r="C8">
        <v>450</v>
      </c>
    </row>
    <row r="9" spans="1:29" x14ac:dyDescent="0.2">
      <c r="A9" s="3"/>
      <c r="B9" s="3" t="s">
        <v>96</v>
      </c>
      <c r="C9">
        <v>300</v>
      </c>
    </row>
    <row r="10" spans="1:29" x14ac:dyDescent="0.2">
      <c r="A10" s="3"/>
      <c r="B10" s="3" t="s">
        <v>48</v>
      </c>
      <c r="C10">
        <v>200</v>
      </c>
    </row>
    <row r="11" spans="1:29" x14ac:dyDescent="0.2">
      <c r="A11" s="3"/>
      <c r="B11" s="3" t="s">
        <v>49</v>
      </c>
      <c r="C11">
        <v>250</v>
      </c>
    </row>
    <row r="12" spans="1:29" x14ac:dyDescent="0.2">
      <c r="A12" s="3"/>
      <c r="B12" s="3" t="s">
        <v>50</v>
      </c>
      <c r="C12">
        <v>300</v>
      </c>
    </row>
    <row r="13" spans="1:29" x14ac:dyDescent="0.2">
      <c r="A13" s="3"/>
      <c r="B13" s="3" t="s">
        <v>57</v>
      </c>
      <c r="C13">
        <v>2500</v>
      </c>
    </row>
    <row r="14" spans="1:29" x14ac:dyDescent="0.2">
      <c r="A14" s="3"/>
      <c r="B14" s="3" t="s">
        <v>60</v>
      </c>
      <c r="C14">
        <v>4000</v>
      </c>
    </row>
    <row r="15" spans="1:29" x14ac:dyDescent="0.2">
      <c r="A15" s="3"/>
      <c r="B15" s="3" t="s">
        <v>61</v>
      </c>
      <c r="C15">
        <v>6000</v>
      </c>
    </row>
    <row r="16" spans="1:29" ht="13.5" thickBot="1" x14ac:dyDescent="0.25">
      <c r="A16" s="3"/>
      <c r="B16" s="3"/>
    </row>
    <row r="17" spans="1:26" ht="38.25" x14ac:dyDescent="0.2">
      <c r="F17" s="57" t="s">
        <v>56</v>
      </c>
      <c r="G17" s="58"/>
      <c r="H17" s="58"/>
      <c r="I17" s="58"/>
      <c r="J17" s="59" t="s">
        <v>104</v>
      </c>
      <c r="K17" s="50"/>
      <c r="L17" s="26"/>
      <c r="M17" s="69"/>
      <c r="N17" s="57" t="s">
        <v>106</v>
      </c>
      <c r="O17" s="58"/>
      <c r="P17" s="58"/>
      <c r="Q17" s="58"/>
      <c r="R17" s="59" t="s">
        <v>109</v>
      </c>
      <c r="S17" s="50"/>
      <c r="T17" s="26"/>
      <c r="U17" s="69"/>
      <c r="V17" s="57" t="s">
        <v>106</v>
      </c>
      <c r="W17" s="58"/>
      <c r="X17" s="58"/>
      <c r="Y17" s="67"/>
      <c r="Z17" s="59" t="s">
        <v>113</v>
      </c>
    </row>
    <row r="18" spans="1:26" x14ac:dyDescent="0.2">
      <c r="C18" s="21"/>
      <c r="D18" s="21"/>
      <c r="E18" s="21"/>
      <c r="F18" s="88" t="s">
        <v>46</v>
      </c>
      <c r="G18" s="89"/>
      <c r="H18" s="89"/>
      <c r="I18" s="89"/>
      <c r="J18" s="90"/>
      <c r="K18" s="28"/>
      <c r="L18" s="28"/>
      <c r="M18" s="28"/>
      <c r="N18" s="88">
        <v>2019</v>
      </c>
      <c r="O18" s="89"/>
      <c r="P18" s="89"/>
      <c r="Q18" s="89"/>
      <c r="R18" s="90"/>
      <c r="S18" s="28"/>
      <c r="T18" s="28"/>
      <c r="U18" s="28"/>
      <c r="V18" s="88">
        <v>2020</v>
      </c>
      <c r="W18" s="89"/>
      <c r="X18" s="89"/>
      <c r="Y18" s="89"/>
      <c r="Z18" s="90"/>
    </row>
    <row r="19" spans="1:26" ht="25.5" x14ac:dyDescent="0.2">
      <c r="C19" s="20" t="s">
        <v>53</v>
      </c>
      <c r="D19" s="20" t="s">
        <v>54</v>
      </c>
      <c r="E19" s="46" t="s">
        <v>93</v>
      </c>
      <c r="F19" s="60" t="s">
        <v>94</v>
      </c>
      <c r="G19" s="20" t="s">
        <v>53</v>
      </c>
      <c r="H19" s="20" t="s">
        <v>54</v>
      </c>
      <c r="I19" s="45" t="s">
        <v>93</v>
      </c>
      <c r="J19" s="61" t="s">
        <v>94</v>
      </c>
      <c r="K19" s="51" t="s">
        <v>53</v>
      </c>
      <c r="L19" s="20" t="s">
        <v>54</v>
      </c>
      <c r="M19" s="46" t="s">
        <v>93</v>
      </c>
      <c r="N19" s="60" t="s">
        <v>94</v>
      </c>
      <c r="O19" s="20" t="s">
        <v>53</v>
      </c>
      <c r="P19" s="20" t="s">
        <v>54</v>
      </c>
      <c r="Q19" s="45" t="s">
        <v>93</v>
      </c>
      <c r="R19" s="61" t="s">
        <v>94</v>
      </c>
      <c r="S19" s="51" t="s">
        <v>53</v>
      </c>
      <c r="T19" s="20" t="s">
        <v>54</v>
      </c>
      <c r="U19" s="46" t="s">
        <v>93</v>
      </c>
      <c r="V19" s="60" t="s">
        <v>94</v>
      </c>
      <c r="W19" s="20" t="s">
        <v>53</v>
      </c>
      <c r="X19" s="20" t="s">
        <v>54</v>
      </c>
      <c r="Y19" s="46" t="s">
        <v>93</v>
      </c>
      <c r="Z19" s="61" t="s">
        <v>94</v>
      </c>
    </row>
    <row r="20" spans="1:26" x14ac:dyDescent="0.2">
      <c r="A20" t="s">
        <v>1</v>
      </c>
      <c r="C20" s="19"/>
      <c r="D20" s="19"/>
      <c r="E20" s="47"/>
      <c r="F20" s="62"/>
      <c r="G20" s="22"/>
      <c r="H20" s="22"/>
      <c r="I20" s="22"/>
      <c r="J20" s="63"/>
      <c r="K20" s="52"/>
      <c r="L20" s="22"/>
      <c r="M20" s="68"/>
      <c r="N20" s="62"/>
      <c r="O20" s="22"/>
      <c r="P20" s="22"/>
      <c r="Q20" s="22"/>
      <c r="R20" s="63"/>
      <c r="S20" s="52"/>
      <c r="T20" s="22"/>
      <c r="U20" s="68"/>
      <c r="V20" s="62"/>
      <c r="W20" s="22"/>
      <c r="X20" s="22"/>
      <c r="Y20" s="68"/>
      <c r="Z20" s="63"/>
    </row>
    <row r="21" spans="1:26" x14ac:dyDescent="0.2">
      <c r="A21" s="3"/>
      <c r="B21" s="3" t="s">
        <v>98</v>
      </c>
      <c r="C21" s="19">
        <v>20</v>
      </c>
      <c r="D21" s="19">
        <v>10</v>
      </c>
      <c r="E21" s="47">
        <v>10</v>
      </c>
      <c r="F21" s="62">
        <f>C6*E21</f>
        <v>1200</v>
      </c>
      <c r="G21" s="29">
        <v>70</v>
      </c>
      <c r="H21" s="29">
        <v>35</v>
      </c>
      <c r="I21" s="29">
        <v>35</v>
      </c>
      <c r="J21" s="63">
        <f>I21*C6</f>
        <v>4200</v>
      </c>
      <c r="K21" s="53">
        <v>40</v>
      </c>
      <c r="L21" s="29">
        <v>20</v>
      </c>
      <c r="M21" s="70">
        <v>20</v>
      </c>
      <c r="N21" s="62">
        <f t="shared" ref="N21:N27" si="0">M21*C6</f>
        <v>2400</v>
      </c>
      <c r="O21" s="29">
        <v>160</v>
      </c>
      <c r="P21" s="29">
        <v>80</v>
      </c>
      <c r="Q21" s="29">
        <v>80</v>
      </c>
      <c r="R21" s="63">
        <f>Q21*C6</f>
        <v>9600</v>
      </c>
      <c r="S21" s="53">
        <v>40</v>
      </c>
      <c r="T21" s="29">
        <v>20</v>
      </c>
      <c r="U21" s="70">
        <v>20</v>
      </c>
      <c r="V21" s="62">
        <f t="shared" ref="V21:V27" si="1">U21*C6</f>
        <v>2400</v>
      </c>
      <c r="W21" s="29">
        <v>160</v>
      </c>
      <c r="X21" s="29">
        <v>80</v>
      </c>
      <c r="Y21" s="70">
        <v>80</v>
      </c>
      <c r="Z21" s="63">
        <f>Y21*C6</f>
        <v>9600</v>
      </c>
    </row>
    <row r="22" spans="1:26" x14ac:dyDescent="0.2">
      <c r="A22" s="3"/>
      <c r="B22" s="3" t="s">
        <v>97</v>
      </c>
      <c r="C22" s="19">
        <v>30</v>
      </c>
      <c r="D22" s="19">
        <v>10</v>
      </c>
      <c r="E22" s="47">
        <v>10</v>
      </c>
      <c r="F22" s="62">
        <f t="shared" ref="F22:F27" si="2">E22*C7</f>
        <v>1400</v>
      </c>
      <c r="G22" s="29">
        <v>30</v>
      </c>
      <c r="H22" s="29">
        <v>10</v>
      </c>
      <c r="I22" s="29">
        <v>10</v>
      </c>
      <c r="J22" s="63">
        <f>I22*C7</f>
        <v>1400</v>
      </c>
      <c r="K22" s="53">
        <v>60</v>
      </c>
      <c r="L22" s="29">
        <v>20</v>
      </c>
      <c r="M22" s="70">
        <v>20</v>
      </c>
      <c r="N22" s="62">
        <f t="shared" si="0"/>
        <v>2800</v>
      </c>
      <c r="O22" s="29">
        <v>240</v>
      </c>
      <c r="P22" s="29">
        <v>80</v>
      </c>
      <c r="Q22" s="29">
        <v>80</v>
      </c>
      <c r="R22" s="63">
        <f>Q22*C7</f>
        <v>11200</v>
      </c>
      <c r="S22" s="53">
        <v>60</v>
      </c>
      <c r="T22" s="29">
        <v>20</v>
      </c>
      <c r="U22" s="70">
        <v>20</v>
      </c>
      <c r="V22" s="62">
        <f t="shared" si="1"/>
        <v>2800</v>
      </c>
      <c r="W22" s="29">
        <v>240</v>
      </c>
      <c r="X22" s="29">
        <v>80</v>
      </c>
      <c r="Y22" s="70">
        <v>80</v>
      </c>
      <c r="Z22" s="63">
        <f>Y22*C7</f>
        <v>11200</v>
      </c>
    </row>
    <row r="23" spans="1:26" x14ac:dyDescent="0.2">
      <c r="A23" s="3"/>
      <c r="B23" s="3" t="s">
        <v>99</v>
      </c>
      <c r="C23" s="19">
        <v>48</v>
      </c>
      <c r="D23" s="19">
        <v>12</v>
      </c>
      <c r="E23" s="47">
        <v>4</v>
      </c>
      <c r="F23" s="62">
        <f t="shared" si="2"/>
        <v>1800</v>
      </c>
      <c r="G23" s="29">
        <v>180</v>
      </c>
      <c r="H23" s="29">
        <v>45</v>
      </c>
      <c r="I23" s="29">
        <v>15</v>
      </c>
      <c r="J23" s="63">
        <f>I23*C8</f>
        <v>6750</v>
      </c>
      <c r="K23" s="53">
        <v>120</v>
      </c>
      <c r="L23" s="29">
        <v>30</v>
      </c>
      <c r="M23" s="70">
        <v>10</v>
      </c>
      <c r="N23" s="62">
        <f t="shared" si="0"/>
        <v>4500</v>
      </c>
      <c r="O23" s="29">
        <v>360</v>
      </c>
      <c r="P23" s="29">
        <v>90</v>
      </c>
      <c r="Q23" s="29">
        <v>30</v>
      </c>
      <c r="R23" s="63">
        <f>Q23*C8</f>
        <v>13500</v>
      </c>
      <c r="S23" s="53">
        <v>120</v>
      </c>
      <c r="T23" s="29">
        <v>30</v>
      </c>
      <c r="U23" s="70">
        <v>10</v>
      </c>
      <c r="V23" s="62">
        <f t="shared" si="1"/>
        <v>4500</v>
      </c>
      <c r="W23" s="29">
        <v>480</v>
      </c>
      <c r="X23" s="29">
        <v>120</v>
      </c>
      <c r="Y23" s="70">
        <v>40</v>
      </c>
      <c r="Z23" s="63">
        <f>Y23*C8</f>
        <v>18000</v>
      </c>
    </row>
    <row r="24" spans="1:26" x14ac:dyDescent="0.2">
      <c r="A24" s="3"/>
      <c r="B24" s="3" t="s">
        <v>100</v>
      </c>
      <c r="C24" s="19">
        <v>32</v>
      </c>
      <c r="D24" s="19">
        <v>10</v>
      </c>
      <c r="E24" s="47">
        <v>4</v>
      </c>
      <c r="F24" s="62">
        <f t="shared" si="2"/>
        <v>1200</v>
      </c>
      <c r="G24" s="29">
        <v>120</v>
      </c>
      <c r="H24" s="29">
        <v>30</v>
      </c>
      <c r="I24" s="29">
        <v>15</v>
      </c>
      <c r="J24" s="63">
        <f>I24*C9</f>
        <v>4500</v>
      </c>
      <c r="K24" s="53">
        <v>80</v>
      </c>
      <c r="L24" s="29">
        <v>20</v>
      </c>
      <c r="M24" s="70">
        <v>10</v>
      </c>
      <c r="N24" s="62">
        <f t="shared" si="0"/>
        <v>3000</v>
      </c>
      <c r="O24" s="29">
        <v>160</v>
      </c>
      <c r="P24" s="29">
        <v>80</v>
      </c>
      <c r="Q24" s="29">
        <v>40</v>
      </c>
      <c r="R24" s="63">
        <f>Q24*C9</f>
        <v>12000</v>
      </c>
      <c r="S24" s="53">
        <v>80</v>
      </c>
      <c r="T24" s="29">
        <v>20</v>
      </c>
      <c r="U24" s="70">
        <v>10</v>
      </c>
      <c r="V24" s="62">
        <f t="shared" si="1"/>
        <v>3000</v>
      </c>
      <c r="W24" s="29">
        <v>640</v>
      </c>
      <c r="X24" s="29">
        <v>160</v>
      </c>
      <c r="Y24" s="70">
        <v>80</v>
      </c>
      <c r="Z24" s="63">
        <f>Y24*C9</f>
        <v>24000</v>
      </c>
    </row>
    <row r="25" spans="1:26" x14ac:dyDescent="0.2">
      <c r="A25" s="3"/>
      <c r="B25" s="3" t="s">
        <v>48</v>
      </c>
      <c r="C25" s="19">
        <v>20</v>
      </c>
      <c r="D25" s="19">
        <v>10</v>
      </c>
      <c r="E25" s="47">
        <v>5</v>
      </c>
      <c r="F25" s="62">
        <f t="shared" si="2"/>
        <v>1000</v>
      </c>
      <c r="G25" s="29"/>
      <c r="H25" s="29"/>
      <c r="I25" s="29"/>
      <c r="J25" s="63"/>
      <c r="K25" s="53">
        <v>40</v>
      </c>
      <c r="L25" s="29">
        <v>20</v>
      </c>
      <c r="M25" s="70">
        <v>10</v>
      </c>
      <c r="N25" s="62">
        <f t="shared" si="0"/>
        <v>2000</v>
      </c>
      <c r="O25" s="29"/>
      <c r="P25" s="29"/>
      <c r="Q25" s="29"/>
      <c r="R25" s="63"/>
      <c r="S25" s="53">
        <v>40</v>
      </c>
      <c r="T25" s="29">
        <v>20</v>
      </c>
      <c r="U25" s="70">
        <v>10</v>
      </c>
      <c r="V25" s="62">
        <f t="shared" si="1"/>
        <v>2000</v>
      </c>
      <c r="W25" s="29"/>
      <c r="X25" s="29"/>
      <c r="Y25" s="70"/>
      <c r="Z25" s="63"/>
    </row>
    <row r="26" spans="1:26" x14ac:dyDescent="0.2">
      <c r="A26" s="3"/>
      <c r="B26" s="3" t="s">
        <v>49</v>
      </c>
      <c r="C26" s="19">
        <v>30</v>
      </c>
      <c r="D26" s="19">
        <v>10</v>
      </c>
      <c r="E26" s="47">
        <v>5</v>
      </c>
      <c r="F26" s="62">
        <f t="shared" si="2"/>
        <v>1250</v>
      </c>
      <c r="G26" s="29"/>
      <c r="H26" s="29"/>
      <c r="I26" s="29"/>
      <c r="J26" s="63"/>
      <c r="K26" s="53">
        <v>60</v>
      </c>
      <c r="L26" s="29">
        <v>20</v>
      </c>
      <c r="M26" s="70">
        <v>10</v>
      </c>
      <c r="N26" s="62">
        <f t="shared" si="0"/>
        <v>2500</v>
      </c>
      <c r="O26" s="29"/>
      <c r="P26" s="29"/>
      <c r="Q26" s="29"/>
      <c r="R26" s="63"/>
      <c r="S26" s="53">
        <v>60</v>
      </c>
      <c r="T26" s="29">
        <v>20</v>
      </c>
      <c r="U26" s="70">
        <v>10</v>
      </c>
      <c r="V26" s="62">
        <f t="shared" si="1"/>
        <v>2500</v>
      </c>
      <c r="W26" s="29"/>
      <c r="X26" s="29"/>
      <c r="Y26" s="70"/>
      <c r="Z26" s="63"/>
    </row>
    <row r="27" spans="1:26" x14ac:dyDescent="0.2">
      <c r="A27" s="3"/>
      <c r="B27" s="3" t="s">
        <v>50</v>
      </c>
      <c r="C27" s="19">
        <v>40</v>
      </c>
      <c r="D27" s="19">
        <v>10</v>
      </c>
      <c r="E27" s="47">
        <v>5</v>
      </c>
      <c r="F27" s="62">
        <f t="shared" si="2"/>
        <v>1500</v>
      </c>
      <c r="G27" s="29"/>
      <c r="H27" s="29"/>
      <c r="I27" s="29"/>
      <c r="J27" s="63"/>
      <c r="K27" s="53">
        <v>80</v>
      </c>
      <c r="L27" s="29">
        <v>20</v>
      </c>
      <c r="M27" s="70">
        <v>10</v>
      </c>
      <c r="N27" s="62">
        <f t="shared" si="0"/>
        <v>3000</v>
      </c>
      <c r="O27" s="29"/>
      <c r="P27" s="29"/>
      <c r="Q27" s="29"/>
      <c r="R27" s="63"/>
      <c r="S27" s="53">
        <v>80</v>
      </c>
      <c r="T27" s="29">
        <v>20</v>
      </c>
      <c r="U27" s="70">
        <v>10</v>
      </c>
      <c r="V27" s="62">
        <f t="shared" si="1"/>
        <v>3000</v>
      </c>
      <c r="W27" s="29"/>
      <c r="X27" s="29"/>
      <c r="Y27" s="70"/>
      <c r="Z27" s="63"/>
    </row>
    <row r="28" spans="1:26" ht="19.5" customHeight="1" x14ac:dyDescent="0.2">
      <c r="A28" s="3"/>
      <c r="B28" s="23" t="s">
        <v>55</v>
      </c>
      <c r="C28" s="24">
        <f t="shared" ref="C28:H28" si="3">SUM(C21:C27)</f>
        <v>220</v>
      </c>
      <c r="D28" s="24">
        <f t="shared" si="3"/>
        <v>72</v>
      </c>
      <c r="E28" s="48">
        <f t="shared" si="3"/>
        <v>43</v>
      </c>
      <c r="F28" s="64">
        <f t="shared" si="3"/>
        <v>9350</v>
      </c>
      <c r="G28" s="30">
        <f t="shared" si="3"/>
        <v>400</v>
      </c>
      <c r="H28" s="30">
        <f t="shared" si="3"/>
        <v>120</v>
      </c>
      <c r="I28" s="30"/>
      <c r="J28" s="65">
        <f t="shared" ref="J28:P28" si="4">SUM(J21:J27)</f>
        <v>16850</v>
      </c>
      <c r="K28" s="54">
        <f t="shared" si="4"/>
        <v>480</v>
      </c>
      <c r="L28" s="30">
        <f t="shared" si="4"/>
        <v>150</v>
      </c>
      <c r="M28" s="71">
        <f t="shared" si="4"/>
        <v>90</v>
      </c>
      <c r="N28" s="64">
        <f t="shared" si="4"/>
        <v>20200</v>
      </c>
      <c r="O28" s="30">
        <f t="shared" si="4"/>
        <v>920</v>
      </c>
      <c r="P28" s="30">
        <f t="shared" si="4"/>
        <v>330</v>
      </c>
      <c r="Q28" s="30"/>
      <c r="R28" s="65">
        <f t="shared" ref="R28:X28" si="5">SUM(R21:R27)</f>
        <v>46300</v>
      </c>
      <c r="S28" s="54">
        <f t="shared" si="5"/>
        <v>480</v>
      </c>
      <c r="T28" s="30">
        <f t="shared" si="5"/>
        <v>150</v>
      </c>
      <c r="U28" s="71">
        <f t="shared" si="5"/>
        <v>90</v>
      </c>
      <c r="V28" s="64">
        <f t="shared" si="5"/>
        <v>20200</v>
      </c>
      <c r="W28" s="30">
        <f t="shared" si="5"/>
        <v>1520</v>
      </c>
      <c r="X28" s="30">
        <f t="shared" si="5"/>
        <v>440</v>
      </c>
      <c r="Y28" s="71"/>
      <c r="Z28" s="65">
        <f>SUM(Z21:Z27)</f>
        <v>62800</v>
      </c>
    </row>
    <row r="29" spans="1:26" x14ac:dyDescent="0.2">
      <c r="A29" s="3"/>
      <c r="B29" s="3"/>
      <c r="C29" s="19"/>
      <c r="D29" s="19"/>
      <c r="E29" s="47"/>
      <c r="F29" s="62"/>
      <c r="G29" s="31"/>
      <c r="H29" s="22"/>
      <c r="I29" s="22"/>
      <c r="J29" s="63"/>
      <c r="K29" s="52"/>
      <c r="L29" s="22"/>
      <c r="M29" s="68"/>
      <c r="N29" s="62"/>
      <c r="O29" s="31"/>
      <c r="P29" s="29"/>
      <c r="Q29" s="31"/>
      <c r="R29" s="63"/>
      <c r="S29" s="52"/>
      <c r="T29" s="22"/>
      <c r="U29" s="68"/>
      <c r="V29" s="62"/>
      <c r="W29" s="22"/>
      <c r="X29" s="22"/>
      <c r="Y29" s="68"/>
      <c r="Z29" s="63"/>
    </row>
    <row r="30" spans="1:26" x14ac:dyDescent="0.2">
      <c r="A30" s="3"/>
      <c r="B30" s="3"/>
      <c r="C30" s="19"/>
      <c r="D30" s="19"/>
      <c r="E30" s="47"/>
      <c r="F30" s="62"/>
      <c r="G30" s="31"/>
      <c r="H30" s="31"/>
      <c r="I30" s="31"/>
      <c r="J30" s="63"/>
      <c r="K30" s="52"/>
      <c r="L30" s="31"/>
      <c r="M30" s="68"/>
      <c r="N30" s="62"/>
      <c r="O30" s="31"/>
      <c r="P30" s="29"/>
      <c r="Q30" s="31"/>
      <c r="R30" s="63"/>
      <c r="S30" s="52"/>
      <c r="T30" s="22"/>
      <c r="U30" s="68"/>
      <c r="V30" s="62"/>
      <c r="W30" s="22"/>
      <c r="X30" s="22"/>
      <c r="Y30" s="68"/>
      <c r="Z30" s="63"/>
    </row>
    <row r="31" spans="1:26" x14ac:dyDescent="0.2">
      <c r="A31" t="s">
        <v>3</v>
      </c>
      <c r="C31" s="19"/>
      <c r="D31" s="19"/>
      <c r="E31" s="47">
        <v>3</v>
      </c>
      <c r="F31" s="64">
        <f>E31*C13</f>
        <v>7500</v>
      </c>
      <c r="G31" s="31"/>
      <c r="H31" s="31"/>
      <c r="I31" s="31">
        <v>6</v>
      </c>
      <c r="J31" s="65">
        <f>I31*C13</f>
        <v>15000</v>
      </c>
      <c r="K31" s="52"/>
      <c r="L31" s="31"/>
      <c r="M31" s="70">
        <v>13</v>
      </c>
      <c r="N31" s="64">
        <f>M31*C13</f>
        <v>32500</v>
      </c>
      <c r="O31" s="30"/>
      <c r="P31" s="29"/>
      <c r="Q31" s="31">
        <v>10</v>
      </c>
      <c r="R31" s="65">
        <f>Q31*C13</f>
        <v>25000</v>
      </c>
      <c r="S31" s="52"/>
      <c r="T31" s="22"/>
      <c r="U31" s="70">
        <v>15</v>
      </c>
      <c r="V31" s="64">
        <f>U31*C13</f>
        <v>37500</v>
      </c>
      <c r="W31" s="31"/>
      <c r="X31" s="31"/>
      <c r="Y31" s="31">
        <v>20</v>
      </c>
      <c r="Z31" s="65">
        <f>Y31*C13</f>
        <v>50000</v>
      </c>
    </row>
    <row r="32" spans="1:26" x14ac:dyDescent="0.2">
      <c r="C32" s="19"/>
      <c r="D32" s="19"/>
      <c r="E32" s="47"/>
      <c r="F32" s="62"/>
      <c r="G32" s="31"/>
      <c r="H32" s="31"/>
      <c r="I32" s="31"/>
      <c r="J32" s="63"/>
      <c r="K32" s="52"/>
      <c r="L32" s="31"/>
      <c r="M32" s="70"/>
      <c r="N32" s="62"/>
      <c r="O32" s="31"/>
      <c r="P32" s="29"/>
      <c r="Q32" s="31"/>
      <c r="R32" s="63"/>
      <c r="S32" s="52"/>
      <c r="T32" s="22"/>
      <c r="U32" s="68"/>
      <c r="V32" s="62"/>
      <c r="W32" s="31"/>
      <c r="X32" s="31"/>
      <c r="Y32" s="31"/>
      <c r="Z32" s="63"/>
    </row>
    <row r="33" spans="1:26" x14ac:dyDescent="0.2">
      <c r="A33" t="s">
        <v>62</v>
      </c>
      <c r="B33" t="s">
        <v>18</v>
      </c>
      <c r="C33" s="24">
        <v>120</v>
      </c>
      <c r="D33" s="24">
        <v>30</v>
      </c>
      <c r="E33" s="47">
        <v>3</v>
      </c>
      <c r="F33" s="64">
        <f>E33*C14</f>
        <v>12000</v>
      </c>
      <c r="G33" s="31"/>
      <c r="H33" s="31"/>
      <c r="I33" s="31"/>
      <c r="J33" s="63"/>
      <c r="K33" s="30">
        <v>240</v>
      </c>
      <c r="L33" s="30">
        <v>60</v>
      </c>
      <c r="M33" s="70">
        <v>6</v>
      </c>
      <c r="N33" s="64">
        <f>M33*C14</f>
        <v>24000</v>
      </c>
      <c r="O33" s="31"/>
      <c r="P33" s="29"/>
      <c r="Q33" s="31"/>
      <c r="R33" s="63"/>
      <c r="S33" s="30">
        <v>240</v>
      </c>
      <c r="T33" s="30">
        <v>60</v>
      </c>
      <c r="U33" s="70">
        <v>6</v>
      </c>
      <c r="V33" s="64">
        <f>U33*C14</f>
        <v>24000</v>
      </c>
      <c r="W33" s="31"/>
      <c r="X33" s="31"/>
      <c r="Y33" s="31"/>
      <c r="Z33" s="63"/>
    </row>
    <row r="34" spans="1:26" x14ac:dyDescent="0.2">
      <c r="A34" t="s">
        <v>63</v>
      </c>
      <c r="B34" t="s">
        <v>18</v>
      </c>
      <c r="C34" s="19"/>
      <c r="D34" s="19"/>
      <c r="E34" s="47"/>
      <c r="F34" s="64"/>
      <c r="G34" s="30">
        <v>160</v>
      </c>
      <c r="H34" s="30">
        <v>40</v>
      </c>
      <c r="I34" s="31">
        <v>2</v>
      </c>
      <c r="J34" s="65">
        <f>I34*C15</f>
        <v>12000</v>
      </c>
      <c r="K34" s="52"/>
      <c r="L34" s="30"/>
      <c r="M34" s="70"/>
      <c r="N34" s="64"/>
      <c r="O34" s="30">
        <v>240</v>
      </c>
      <c r="P34" s="30">
        <v>60</v>
      </c>
      <c r="Q34" s="31">
        <v>3</v>
      </c>
      <c r="R34" s="65">
        <f>Q34*C15</f>
        <v>18000</v>
      </c>
      <c r="S34" s="52"/>
      <c r="T34" s="22"/>
      <c r="U34" s="68"/>
      <c r="V34" s="62"/>
      <c r="W34" s="30">
        <v>600</v>
      </c>
      <c r="X34" s="30">
        <v>150</v>
      </c>
      <c r="Y34" s="31">
        <v>15</v>
      </c>
      <c r="Z34" s="65">
        <f>Y34*C15</f>
        <v>90000</v>
      </c>
    </row>
    <row r="35" spans="1:26" x14ac:dyDescent="0.2">
      <c r="C35" s="19"/>
      <c r="D35" s="19"/>
      <c r="E35" s="47"/>
      <c r="F35" s="62"/>
      <c r="G35" s="31"/>
      <c r="H35" s="31"/>
      <c r="I35" s="31"/>
      <c r="J35" s="63"/>
      <c r="K35" s="52"/>
      <c r="L35" s="31"/>
      <c r="M35" s="70"/>
      <c r="N35" s="62"/>
      <c r="O35" s="31"/>
      <c r="P35" s="29"/>
      <c r="Q35" s="31"/>
      <c r="R35" s="63"/>
      <c r="S35" s="52"/>
      <c r="T35" s="22"/>
      <c r="U35" s="68"/>
      <c r="V35" s="62"/>
      <c r="W35" s="31"/>
      <c r="X35" s="31"/>
      <c r="Y35" s="31"/>
      <c r="Z35" s="63"/>
    </row>
    <row r="36" spans="1:26" x14ac:dyDescent="0.2">
      <c r="A36" t="s">
        <v>58</v>
      </c>
      <c r="B36" t="s">
        <v>59</v>
      </c>
      <c r="C36" s="19"/>
      <c r="D36" s="19"/>
      <c r="E36" s="47"/>
      <c r="F36" s="64">
        <v>1000</v>
      </c>
      <c r="G36" s="31"/>
      <c r="H36" s="25"/>
      <c r="I36" s="25"/>
      <c r="J36" s="65">
        <v>1500</v>
      </c>
      <c r="K36" s="52"/>
      <c r="L36" s="22"/>
      <c r="M36" s="70"/>
      <c r="N36" s="64">
        <v>2000</v>
      </c>
      <c r="O36" s="22"/>
      <c r="P36" s="22"/>
      <c r="Q36" s="22"/>
      <c r="R36" s="65">
        <v>3000</v>
      </c>
      <c r="S36" s="52"/>
      <c r="T36" s="22"/>
      <c r="U36" s="68"/>
      <c r="V36" s="64">
        <v>3000</v>
      </c>
      <c r="W36" s="22"/>
      <c r="X36" s="22"/>
      <c r="Y36" s="68"/>
      <c r="Z36" s="65">
        <v>4000</v>
      </c>
    </row>
    <row r="37" spans="1:26" ht="13.5" thickBot="1" x14ac:dyDescent="0.25">
      <c r="C37" s="2"/>
      <c r="D37" s="2"/>
      <c r="E37" s="2"/>
      <c r="F37" s="73"/>
      <c r="G37" s="74"/>
      <c r="H37" s="75"/>
      <c r="I37" s="75"/>
      <c r="J37" s="76"/>
      <c r="K37" s="77"/>
      <c r="L37" s="77"/>
      <c r="M37" s="78"/>
      <c r="N37" s="73"/>
      <c r="O37" s="77"/>
      <c r="P37" s="77"/>
      <c r="Q37" s="77"/>
      <c r="R37" s="79"/>
      <c r="S37" s="77"/>
      <c r="T37" s="77"/>
      <c r="U37" s="77"/>
      <c r="V37" s="80"/>
      <c r="W37" s="77"/>
      <c r="X37" s="77"/>
      <c r="Y37" s="77"/>
      <c r="Z37" s="79"/>
    </row>
    <row r="38" spans="1:26" s="35" customFormat="1" ht="13.5" thickBot="1" x14ac:dyDescent="0.25">
      <c r="A38" s="34"/>
      <c r="B38" s="43" t="s">
        <v>103</v>
      </c>
      <c r="C38" s="85">
        <f>SUM(C28:C37)</f>
        <v>340</v>
      </c>
      <c r="F38" s="81"/>
      <c r="G38" s="85">
        <f>SUM(G28:G37)</f>
        <v>560</v>
      </c>
      <c r="H38" s="82"/>
      <c r="I38" s="82"/>
      <c r="J38" s="83"/>
      <c r="K38" s="85">
        <f>SUM(K28:K37)</f>
        <v>720</v>
      </c>
      <c r="L38" s="82"/>
      <c r="M38" s="84"/>
      <c r="N38" s="81"/>
      <c r="O38" s="85">
        <f>SUM(O28:O37)</f>
        <v>1160</v>
      </c>
      <c r="P38" s="82"/>
      <c r="Q38" s="82"/>
      <c r="R38" s="83"/>
      <c r="S38" s="85">
        <f>SUM(S28:S37)</f>
        <v>720</v>
      </c>
      <c r="T38" s="82"/>
      <c r="U38" s="82"/>
      <c r="V38" s="81"/>
      <c r="W38" s="85">
        <f>SUM(W28:W37)</f>
        <v>2120</v>
      </c>
      <c r="X38" s="82"/>
      <c r="Y38" s="82"/>
      <c r="Z38" s="83"/>
    </row>
    <row r="39" spans="1:26" x14ac:dyDescent="0.2">
      <c r="F39" s="6"/>
      <c r="G39" s="2"/>
      <c r="H39" s="2"/>
      <c r="I39" s="2"/>
      <c r="J39" s="66"/>
      <c r="K39" s="2"/>
      <c r="L39" s="2"/>
      <c r="M39" s="2"/>
      <c r="N39" s="6"/>
      <c r="O39" s="2"/>
      <c r="P39" s="2"/>
      <c r="Q39" s="2"/>
      <c r="R39" s="66"/>
      <c r="V39" s="6"/>
      <c r="W39" s="2"/>
      <c r="X39" s="2"/>
      <c r="Y39" s="2"/>
      <c r="Z39" s="66"/>
    </row>
    <row r="40" spans="1:26" ht="21.75" customHeight="1" x14ac:dyDescent="0.2">
      <c r="B40" s="95" t="s">
        <v>2</v>
      </c>
      <c r="C40" s="95"/>
      <c r="D40" s="96"/>
      <c r="E40" s="49"/>
      <c r="F40" s="64">
        <f>+F28+F31+F33+F36</f>
        <v>29850</v>
      </c>
      <c r="G40" s="25"/>
      <c r="H40" s="25"/>
      <c r="I40" s="25"/>
      <c r="J40" s="65">
        <f>J28+J31+J34+J36</f>
        <v>45350</v>
      </c>
      <c r="K40" s="55"/>
      <c r="L40" s="19"/>
      <c r="M40" s="47"/>
      <c r="N40" s="64">
        <f>N28+N31+N33+N36</f>
        <v>78700</v>
      </c>
      <c r="O40" s="19"/>
      <c r="P40" s="19"/>
      <c r="Q40" s="19"/>
      <c r="R40" s="65">
        <f>SUM(R28:R39)</f>
        <v>92300</v>
      </c>
      <c r="S40" s="55"/>
      <c r="T40" s="19"/>
      <c r="U40" s="47"/>
      <c r="V40" s="64">
        <f>SUM(V28:V39)</f>
        <v>84700</v>
      </c>
      <c r="W40" s="19"/>
      <c r="X40" s="19"/>
      <c r="Y40" s="47"/>
      <c r="Z40" s="65">
        <f>SUM(Z28:Z39)</f>
        <v>206800</v>
      </c>
    </row>
    <row r="41" spans="1:26" ht="21.75" customHeight="1" thickBot="1" x14ac:dyDescent="0.25">
      <c r="B41" s="95"/>
      <c r="C41" s="95"/>
      <c r="D41" s="96"/>
      <c r="E41" s="49"/>
      <c r="F41" s="91">
        <f>F40+J40</f>
        <v>75200</v>
      </c>
      <c r="G41" s="92"/>
      <c r="H41" s="92"/>
      <c r="I41" s="92"/>
      <c r="J41" s="93"/>
      <c r="K41" s="56"/>
      <c r="L41" s="27"/>
      <c r="M41" s="72"/>
      <c r="N41" s="91">
        <f>N40+R40</f>
        <v>171000</v>
      </c>
      <c r="O41" s="92"/>
      <c r="P41" s="92"/>
      <c r="Q41" s="92"/>
      <c r="R41" s="93"/>
      <c r="S41" s="56"/>
      <c r="T41" s="27"/>
      <c r="U41" s="72"/>
      <c r="V41" s="91">
        <f>V40+Z40</f>
        <v>291500</v>
      </c>
      <c r="W41" s="92"/>
      <c r="X41" s="92"/>
      <c r="Y41" s="94"/>
      <c r="Z41" s="93"/>
    </row>
  </sheetData>
  <mergeCells count="8">
    <mergeCell ref="B1:AC1"/>
    <mergeCell ref="F18:J18"/>
    <mergeCell ref="N18:R18"/>
    <mergeCell ref="V18:Z18"/>
    <mergeCell ref="F41:J41"/>
    <mergeCell ref="N41:R41"/>
    <mergeCell ref="V41:Z41"/>
    <mergeCell ref="B40:D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H25" sqref="H25"/>
    </sheetView>
  </sheetViews>
  <sheetFormatPr baseColWidth="10" defaultRowHeight="12.75" x14ac:dyDescent="0.2"/>
  <cols>
    <col min="1" max="1" width="50.85546875" customWidth="1"/>
    <col min="2" max="2" width="19.42578125" customWidth="1"/>
    <col min="3" max="3" width="15" customWidth="1"/>
    <col min="4" max="4" width="14.5703125" customWidth="1"/>
    <col min="5" max="5" width="14.85546875" customWidth="1"/>
    <col min="6" max="6" width="4.28515625" customWidth="1"/>
    <col min="7" max="7" width="33.7109375" customWidth="1"/>
    <col min="8" max="8" width="32.140625" customWidth="1"/>
    <col min="9" max="9" width="11.7109375" bestFit="1" customWidth="1"/>
    <col min="10" max="10" width="16.7109375" customWidth="1"/>
  </cols>
  <sheetData>
    <row r="1" spans="1:10" ht="16.5" thickBot="1" x14ac:dyDescent="0.3">
      <c r="A1" s="10" t="s">
        <v>7</v>
      </c>
      <c r="B1" s="11"/>
      <c r="C1" s="11"/>
      <c r="D1" s="11"/>
      <c r="E1" s="11"/>
      <c r="F1" s="13"/>
      <c r="G1" s="10" t="s">
        <v>8</v>
      </c>
      <c r="H1" s="40"/>
      <c r="I1" s="40"/>
      <c r="J1" s="41"/>
    </row>
    <row r="2" spans="1:10" x14ac:dyDescent="0.2">
      <c r="C2" s="9"/>
      <c r="D2" s="9"/>
      <c r="E2" s="18"/>
      <c r="F2" s="8"/>
      <c r="G2" s="6"/>
      <c r="H2" s="4"/>
      <c r="I2" s="15"/>
      <c r="J2" s="18"/>
    </row>
    <row r="3" spans="1:10" x14ac:dyDescent="0.2">
      <c r="A3" t="s">
        <v>71</v>
      </c>
      <c r="B3" t="s">
        <v>10</v>
      </c>
      <c r="C3" s="9"/>
      <c r="D3" s="9"/>
      <c r="E3" s="18"/>
      <c r="F3" s="8"/>
      <c r="G3" s="6" t="s">
        <v>74</v>
      </c>
      <c r="H3" s="4" t="s">
        <v>82</v>
      </c>
      <c r="I3" s="9">
        <v>500000</v>
      </c>
      <c r="J3" s="18">
        <f>I3</f>
        <v>500000</v>
      </c>
    </row>
    <row r="4" spans="1:10" ht="18.75" customHeight="1" x14ac:dyDescent="0.2">
      <c r="A4" s="3"/>
      <c r="B4" t="s">
        <v>11</v>
      </c>
      <c r="C4" s="9"/>
      <c r="D4" s="9">
        <v>100000</v>
      </c>
      <c r="E4" s="18"/>
      <c r="F4" s="8"/>
      <c r="G4" s="7"/>
      <c r="H4" s="4"/>
      <c r="I4" s="9"/>
      <c r="J4" s="1"/>
    </row>
    <row r="5" spans="1:10" x14ac:dyDescent="0.2">
      <c r="A5" s="3"/>
      <c r="B5" t="s">
        <v>12</v>
      </c>
      <c r="C5" s="9"/>
      <c r="D5" s="9">
        <v>150000</v>
      </c>
      <c r="E5" s="18"/>
      <c r="F5" s="8"/>
      <c r="G5" s="6" t="s">
        <v>75</v>
      </c>
      <c r="H5" t="s">
        <v>83</v>
      </c>
      <c r="I5" s="9">
        <v>150000</v>
      </c>
      <c r="J5" s="18">
        <f>I5</f>
        <v>150000</v>
      </c>
    </row>
    <row r="6" spans="1:10" x14ac:dyDescent="0.2">
      <c r="A6" s="3"/>
      <c r="B6" t="s">
        <v>22</v>
      </c>
      <c r="C6" s="9"/>
      <c r="D6" s="9">
        <v>100000</v>
      </c>
      <c r="E6" s="18"/>
      <c r="F6" s="8"/>
      <c r="G6" s="6"/>
      <c r="I6" s="9"/>
      <c r="J6" s="1"/>
    </row>
    <row r="7" spans="1:10" x14ac:dyDescent="0.2">
      <c r="B7" t="s">
        <v>0</v>
      </c>
      <c r="C7" s="9"/>
      <c r="D7" s="9">
        <v>150000</v>
      </c>
      <c r="E7" s="18">
        <f>D3+D4+D5+D6+D7</f>
        <v>500000</v>
      </c>
      <c r="F7" s="8"/>
      <c r="G7" s="6"/>
      <c r="I7" s="9"/>
      <c r="J7" s="1"/>
    </row>
    <row r="8" spans="1:10" x14ac:dyDescent="0.2">
      <c r="C8" s="9"/>
      <c r="D8" s="9"/>
      <c r="E8" s="18"/>
      <c r="F8" s="8"/>
      <c r="G8" s="6"/>
      <c r="I8" s="9"/>
      <c r="J8" s="1"/>
    </row>
    <row r="9" spans="1:10" x14ac:dyDescent="0.2">
      <c r="C9" s="9"/>
      <c r="D9" s="9"/>
      <c r="E9" s="18"/>
      <c r="F9" s="8"/>
      <c r="G9" s="6"/>
      <c r="I9" s="9"/>
      <c r="J9" s="1"/>
    </row>
    <row r="10" spans="1:10" x14ac:dyDescent="0.2">
      <c r="A10" t="s">
        <v>69</v>
      </c>
      <c r="B10" t="s">
        <v>68</v>
      </c>
      <c r="C10" s="9"/>
      <c r="D10" s="9">
        <v>20000</v>
      </c>
      <c r="E10" s="18"/>
      <c r="F10" s="8"/>
      <c r="G10" s="86" t="s">
        <v>76</v>
      </c>
      <c r="H10" s="4" t="s">
        <v>84</v>
      </c>
      <c r="I10" s="9">
        <v>50000</v>
      </c>
      <c r="J10" s="1"/>
    </row>
    <row r="11" spans="1:10" x14ac:dyDescent="0.2">
      <c r="B11" t="s">
        <v>72</v>
      </c>
      <c r="C11" s="9"/>
      <c r="D11" s="9">
        <v>15000</v>
      </c>
      <c r="E11" s="18"/>
      <c r="F11" s="8"/>
      <c r="G11" s="86"/>
      <c r="H11" s="4" t="s">
        <v>110</v>
      </c>
      <c r="I11" s="9">
        <v>50000</v>
      </c>
      <c r="J11" s="1"/>
    </row>
    <row r="12" spans="1:10" x14ac:dyDescent="0.2">
      <c r="B12" t="s">
        <v>73</v>
      </c>
      <c r="C12" s="9" t="s">
        <v>77</v>
      </c>
      <c r="D12" s="9">
        <v>15000</v>
      </c>
      <c r="E12" s="18">
        <f>D10+D11+D12</f>
        <v>50000</v>
      </c>
      <c r="F12" s="8"/>
      <c r="G12" s="86"/>
      <c r="H12" s="4" t="s">
        <v>85</v>
      </c>
      <c r="I12" s="9">
        <v>150000</v>
      </c>
      <c r="J12" s="1"/>
    </row>
    <row r="13" spans="1:10" x14ac:dyDescent="0.2">
      <c r="C13" s="9"/>
      <c r="D13" s="9"/>
      <c r="E13" s="18"/>
      <c r="F13" s="8"/>
      <c r="G13" s="6"/>
      <c r="H13" s="5" t="s">
        <v>86</v>
      </c>
      <c r="I13" s="9">
        <v>50000</v>
      </c>
      <c r="J13" s="18">
        <f>I10+I11+I12+I13</f>
        <v>300000</v>
      </c>
    </row>
    <row r="14" spans="1:10" x14ac:dyDescent="0.2">
      <c r="C14" s="9"/>
      <c r="D14" s="9"/>
      <c r="E14" s="18"/>
      <c r="F14" s="8"/>
      <c r="G14" s="6"/>
      <c r="H14" s="5"/>
      <c r="I14" s="9"/>
      <c r="J14" s="1"/>
    </row>
    <row r="15" spans="1:10" ht="25.5" x14ac:dyDescent="0.2">
      <c r="A15" t="s">
        <v>26</v>
      </c>
      <c r="B15" t="s">
        <v>27</v>
      </c>
      <c r="C15" s="9" t="s">
        <v>79</v>
      </c>
      <c r="D15" s="9">
        <v>50000</v>
      </c>
      <c r="E15" s="18"/>
      <c r="F15" s="8"/>
      <c r="G15" s="6" t="s">
        <v>111</v>
      </c>
      <c r="H15" s="4" t="s">
        <v>112</v>
      </c>
      <c r="I15" s="9"/>
      <c r="J15" s="18">
        <v>50000</v>
      </c>
    </row>
    <row r="16" spans="1:10" x14ac:dyDescent="0.2">
      <c r="B16" t="s">
        <v>29</v>
      </c>
      <c r="C16" s="9" t="s">
        <v>80</v>
      </c>
      <c r="D16" s="9">
        <v>150000</v>
      </c>
      <c r="E16" s="18"/>
      <c r="F16" s="8"/>
      <c r="G16" s="6"/>
      <c r="H16" s="4"/>
      <c r="I16" s="9"/>
      <c r="J16" s="18"/>
    </row>
    <row r="17" spans="1:10" x14ac:dyDescent="0.2">
      <c r="B17" t="s">
        <v>81</v>
      </c>
      <c r="C17" s="9" t="s">
        <v>80</v>
      </c>
      <c r="D17" s="9">
        <v>100000</v>
      </c>
      <c r="E17" s="18"/>
      <c r="F17" s="8"/>
      <c r="G17" s="6"/>
      <c r="H17" s="4"/>
      <c r="I17" s="9"/>
      <c r="J17" s="18"/>
    </row>
    <row r="18" spans="1:10" x14ac:dyDescent="0.2">
      <c r="B18" t="s">
        <v>28</v>
      </c>
      <c r="C18" s="9" t="s">
        <v>79</v>
      </c>
      <c r="D18" s="9">
        <v>100000</v>
      </c>
      <c r="E18" s="18"/>
      <c r="F18" s="8"/>
      <c r="G18" s="6"/>
      <c r="H18" s="4"/>
      <c r="I18" s="9"/>
      <c r="J18" s="1"/>
    </row>
    <row r="19" spans="1:10" ht="13.5" thickBot="1" x14ac:dyDescent="0.25">
      <c r="B19" t="s">
        <v>73</v>
      </c>
      <c r="C19" s="9" t="s">
        <v>78</v>
      </c>
      <c r="D19" s="9">
        <v>50000</v>
      </c>
      <c r="E19" s="18">
        <f>D15+D16+D17+D18+D19</f>
        <v>450000</v>
      </c>
      <c r="F19" s="8"/>
      <c r="G19" s="17"/>
      <c r="H19" s="4"/>
      <c r="I19" s="9"/>
      <c r="J19" s="18"/>
    </row>
    <row r="20" spans="1:10" s="39" customFormat="1" ht="27.75" customHeight="1" thickBot="1" x14ac:dyDescent="0.25">
      <c r="A20" s="97" t="s">
        <v>2</v>
      </c>
      <c r="B20" s="98"/>
      <c r="C20" s="98"/>
      <c r="D20" s="36"/>
      <c r="E20" s="37">
        <f>SUM(E2:E19)</f>
        <v>1000000</v>
      </c>
      <c r="F20" s="38"/>
      <c r="G20" s="97" t="s">
        <v>2</v>
      </c>
      <c r="H20" s="98"/>
      <c r="I20" s="36"/>
      <c r="J20" s="42">
        <f>SUM(J3:J19)</f>
        <v>1000000</v>
      </c>
    </row>
    <row r="22" spans="1:10" x14ac:dyDescent="0.2">
      <c r="A22" t="s">
        <v>88</v>
      </c>
    </row>
    <row r="23" spans="1:10" x14ac:dyDescent="0.2">
      <c r="A23" t="s">
        <v>89</v>
      </c>
    </row>
    <row r="24" spans="1:10" x14ac:dyDescent="0.2">
      <c r="A24" t="s">
        <v>90</v>
      </c>
    </row>
  </sheetData>
  <mergeCells count="3">
    <mergeCell ref="G10:G12"/>
    <mergeCell ref="A20:C20"/>
    <mergeCell ref="G20:H20"/>
  </mergeCells>
  <pageMargins left="0.7" right="0.7" top="0.75" bottom="0.75" header="0.3" footer="0.3"/>
  <pageSetup paperSize="9" orientation="portrait" horizontalDpi="4294967293" verticalDpi="4294967293" r:id="rId1"/>
  <headerFooter>
    <oddHeader xml:space="preserve">&amp;CCité des Brossiers / Plan d'investissement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budg prev 2017</vt:lpstr>
      <vt:lpstr>budg prev 2018</vt:lpstr>
      <vt:lpstr>budg prev 2019</vt:lpstr>
      <vt:lpstr>budg prev 2020</vt:lpstr>
      <vt:lpstr>Hébergement </vt:lpstr>
      <vt:lpstr>Plan d'investissement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2016-10-07T08:36:48Z</dcterms:created>
  <dcterms:modified xsi:type="dcterms:W3CDTF">2016-11-07T14:52:24Z</dcterms:modified>
</cp:coreProperties>
</file>