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Patrick\Documents\CULTURE D'ENTREPRISE\••• CLIENTS\• DLA59 Fructôse\• DLA59 Fructôse Rapport Final\"/>
    </mc:Choice>
  </mc:AlternateContent>
  <bookViews>
    <workbookView xWindow="0" yWindow="0" windowWidth="19200" windowHeight="12705" tabRatio="560"/>
  </bookViews>
  <sheets>
    <sheet name=" Analytique produits 2014" sheetId="2" r:id="rId1"/>
    <sheet name="Analytique charges 2014" sheetId="3" r:id="rId2"/>
    <sheet name="Investissements 2015" sheetId="4" r:id="rId3"/>
  </sheets>
  <definedNames>
    <definedName name="Excel_BuiltIn_Print_Area_1">#REF!</definedName>
    <definedName name="Excel_BuiltIn_Print_Area_1_1">#REF!</definedName>
  </definedNames>
  <calcPr calcId="15251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36" i="2" l="1"/>
  <c r="I5" i="2"/>
  <c r="B5" i="2"/>
  <c r="B6" i="2"/>
  <c r="B36" i="2" s="1"/>
  <c r="B7" i="2"/>
  <c r="B8" i="2"/>
  <c r="B9" i="2"/>
  <c r="B12" i="2"/>
  <c r="B13" i="2"/>
  <c r="B14" i="2"/>
  <c r="B15" i="2"/>
  <c r="B16" i="2"/>
  <c r="B17" i="2"/>
  <c r="B18" i="2"/>
  <c r="B19" i="2"/>
  <c r="B20" i="2"/>
  <c r="B23" i="2"/>
  <c r="B24" i="2"/>
  <c r="B27" i="2"/>
  <c r="B30" i="2"/>
  <c r="B32" i="2"/>
  <c r="B34" i="2"/>
  <c r="D36" i="2"/>
  <c r="D38" i="2" s="1"/>
  <c r="E36" i="2"/>
  <c r="F36" i="2"/>
  <c r="H36" i="2"/>
  <c r="H38" i="2" s="1"/>
  <c r="J36" i="2"/>
  <c r="J38" i="2" s="1"/>
  <c r="K36" i="2"/>
  <c r="L36" i="2"/>
  <c r="G36" i="2"/>
  <c r="I36" i="2"/>
  <c r="I38" i="2" s="1"/>
  <c r="E38" i="2"/>
  <c r="F38" i="2"/>
  <c r="C50" i="3"/>
  <c r="B50" i="3" s="1"/>
  <c r="B64" i="3" s="1"/>
  <c r="C52" i="3"/>
  <c r="C46" i="3"/>
  <c r="C64" i="3" s="1"/>
  <c r="C38" i="2" s="1"/>
  <c r="C55" i="3"/>
  <c r="B61" i="3"/>
  <c r="I9" i="3"/>
  <c r="B6" i="3"/>
  <c r="B5" i="3"/>
  <c r="I11" i="3"/>
  <c r="B10" i="3"/>
  <c r="B11" i="3"/>
  <c r="B41" i="3"/>
  <c r="B8" i="3"/>
  <c r="B9" i="3"/>
  <c r="B49" i="3"/>
  <c r="B53" i="3"/>
  <c r="B12" i="3"/>
  <c r="B7" i="3"/>
  <c r="B13" i="3"/>
  <c r="B16" i="3"/>
  <c r="B17" i="3"/>
  <c r="B18" i="3"/>
  <c r="B19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44" i="3"/>
  <c r="B45" i="3"/>
  <c r="B46" i="3"/>
  <c r="B47" i="3"/>
  <c r="B51" i="3"/>
  <c r="B52" i="3"/>
  <c r="B54" i="3"/>
  <c r="B55" i="3"/>
  <c r="B58" i="3"/>
  <c r="B60" i="3"/>
  <c r="B63" i="3"/>
  <c r="D64" i="3"/>
  <c r="E64" i="3"/>
  <c r="F64" i="3"/>
  <c r="G64" i="3"/>
  <c r="G38" i="2" s="1"/>
  <c r="H64" i="3"/>
  <c r="I64" i="3"/>
  <c r="J64" i="3"/>
  <c r="K64" i="3"/>
  <c r="K38" i="2" s="1"/>
  <c r="L64" i="3"/>
  <c r="L38" i="2" s="1"/>
  <c r="D3" i="4"/>
  <c r="D2" i="4"/>
  <c r="B38" i="2" l="1"/>
</calcChain>
</file>

<file path=xl/sharedStrings.xml><?xml version="1.0" encoding="utf-8"?>
<sst xmlns="http://schemas.openxmlformats.org/spreadsheetml/2006/main" count="117" uniqueCount="104">
  <si>
    <t>Produits financiers</t>
    <phoneticPr fontId="2" type="noConversion"/>
  </si>
  <si>
    <t>Placements bancaires</t>
    <phoneticPr fontId="2" type="noConversion"/>
  </si>
  <si>
    <t>Autres</t>
    <phoneticPr fontId="2" type="noConversion"/>
  </si>
  <si>
    <t>Personnel artistique</t>
    <phoneticPr fontId="2" type="noConversion"/>
  </si>
  <si>
    <t>Stagiaires</t>
    <phoneticPr fontId="2" type="noConversion"/>
  </si>
  <si>
    <t>Personnel technique événements</t>
    <phoneticPr fontId="2" type="noConversion"/>
  </si>
  <si>
    <t>SOLDE PRODUITS - CHARGES</t>
    <phoneticPr fontId="2" type="noConversion"/>
  </si>
  <si>
    <t>Honoraires Graphiste</t>
    <phoneticPr fontId="2" type="noConversion"/>
  </si>
  <si>
    <t>MIS</t>
    <phoneticPr fontId="2" type="noConversion"/>
  </si>
  <si>
    <t>Mise à disposition de locaux aux associations locales</t>
    <phoneticPr fontId="2" type="noConversion"/>
  </si>
  <si>
    <t>Relation aux entreprises</t>
    <phoneticPr fontId="2" type="noConversion"/>
  </si>
  <si>
    <t>Administratrice de production</t>
    <phoneticPr fontId="2" type="noConversion"/>
  </si>
  <si>
    <t>Chargée de production</t>
    <phoneticPr fontId="2" type="noConversion"/>
  </si>
  <si>
    <t>Scénographe</t>
    <phoneticPr fontId="2" type="noConversion"/>
  </si>
  <si>
    <t>Matériel de production</t>
  </si>
  <si>
    <t>Matériel informatique</t>
  </si>
  <si>
    <t>Services extérieurs</t>
  </si>
  <si>
    <t>Location de locaux</t>
  </si>
  <si>
    <t>DEPARTEMENT</t>
  </si>
  <si>
    <t>Location de matériel</t>
  </si>
  <si>
    <t>Assurances</t>
  </si>
  <si>
    <t>Autres produits</t>
  </si>
  <si>
    <t>Cotisations</t>
  </si>
  <si>
    <t>Autres services extérieurs</t>
  </si>
  <si>
    <t>Achat de spectacles</t>
  </si>
  <si>
    <t>Produits exceptionnels</t>
  </si>
  <si>
    <t>Prestations de services</t>
  </si>
  <si>
    <t xml:space="preserve">Honoraires Comptable </t>
  </si>
  <si>
    <t>TOTAL PRODUITS</t>
  </si>
  <si>
    <t>Honoraires Commissaire aux comptes</t>
  </si>
  <si>
    <t>Impressions documents de com</t>
  </si>
  <si>
    <t>Photocopies</t>
  </si>
  <si>
    <t>Transport des bénévoles</t>
  </si>
  <si>
    <t>Transport du personnel et artistes</t>
  </si>
  <si>
    <t>Hébergement</t>
  </si>
  <si>
    <t>Résidences conventionnées</t>
    <phoneticPr fontId="2" type="noConversion"/>
  </si>
  <si>
    <t>Résidences thématiques</t>
    <phoneticPr fontId="2" type="noConversion"/>
  </si>
  <si>
    <t>Financement de résidences</t>
    <phoneticPr fontId="2" type="noConversion"/>
  </si>
  <si>
    <t>Visibilité artistique</t>
    <phoneticPr fontId="2" type="noConversion"/>
  </si>
  <si>
    <t>Conseil en production</t>
    <phoneticPr fontId="2" type="noConversion"/>
  </si>
  <si>
    <t>Résidence MIS</t>
    <phoneticPr fontId="2" type="noConversion"/>
  </si>
  <si>
    <t>Gestion administrative de projets d'artistes</t>
    <phoneticPr fontId="2" type="noConversion"/>
  </si>
  <si>
    <t>Administrateur (TP 4 mois)</t>
    <phoneticPr fontId="2" type="noConversion"/>
  </si>
  <si>
    <t>Directrice permanente</t>
    <phoneticPr fontId="2" type="noConversion"/>
  </si>
  <si>
    <t>Charges financières</t>
  </si>
  <si>
    <t>Intérêts des emprunts et dettes</t>
  </si>
  <si>
    <t>TOTAL CHARGES</t>
  </si>
  <si>
    <t>Ville de Dunkerque</t>
  </si>
  <si>
    <t xml:space="preserve">REGION Culture résidences </t>
    <phoneticPr fontId="2" type="noConversion"/>
  </si>
  <si>
    <t>Transversal programme d'activités</t>
    <phoneticPr fontId="2" type="noConversion"/>
  </si>
  <si>
    <t>Vie du môle</t>
    <phoneticPr fontId="2" type="noConversion"/>
  </si>
  <si>
    <t>Directeur technique intermittent</t>
    <phoneticPr fontId="2" type="noConversion"/>
  </si>
  <si>
    <t>Transversal programme d'activités</t>
    <phoneticPr fontId="2" type="noConversion"/>
  </si>
  <si>
    <t>REGION Culture programme d'activités</t>
    <phoneticPr fontId="2" type="noConversion"/>
  </si>
  <si>
    <t>REGION Enseignement recherches</t>
    <phoneticPr fontId="2" type="noConversion"/>
  </si>
  <si>
    <t>CUD Culture</t>
    <phoneticPr fontId="2" type="noConversion"/>
  </si>
  <si>
    <t>CUD Culture augmentation</t>
    <phoneticPr fontId="2" type="noConversion"/>
  </si>
  <si>
    <t>Participation aux fluides (6 mois)</t>
    <phoneticPr fontId="2" type="noConversion"/>
  </si>
  <si>
    <t>Restaurant et nourriture artistes</t>
  </si>
  <si>
    <t>Missions et réceptions</t>
  </si>
  <si>
    <t>Poste</t>
  </si>
  <si>
    <t>Télécommunications</t>
  </si>
  <si>
    <t>Services bancaires</t>
  </si>
  <si>
    <t>Cotisations autres organismes</t>
  </si>
  <si>
    <t>Impôts taxes et versements assimilés</t>
  </si>
  <si>
    <t>Hébergement site Internet</t>
    <phoneticPr fontId="2" type="noConversion"/>
  </si>
  <si>
    <t>Sorties de résidences, expos, portes ouvertes… (6 etvs)</t>
    <phoneticPr fontId="2" type="noConversion"/>
  </si>
  <si>
    <t>Sorties de résidences, expos, portes ouvertes… (6 evts)</t>
    <phoneticPr fontId="2" type="noConversion"/>
  </si>
  <si>
    <t>INVT Espaces de travail</t>
    <phoneticPr fontId="2" type="noConversion"/>
  </si>
  <si>
    <t>INVT matériel technique</t>
    <phoneticPr fontId="2" type="noConversion"/>
  </si>
  <si>
    <t>Durée d'amortissement</t>
    <phoneticPr fontId="2" type="noConversion"/>
  </si>
  <si>
    <t>Montant total</t>
    <phoneticPr fontId="2" type="noConversion"/>
  </si>
  <si>
    <t>Amort. Annuel</t>
    <phoneticPr fontId="2" type="noConversion"/>
  </si>
  <si>
    <t>Dotations aux amorts et prov. Espaces travail</t>
    <phoneticPr fontId="2" type="noConversion"/>
  </si>
  <si>
    <t>Dotations aux amorts et prov. Matériel tech</t>
    <phoneticPr fontId="2" type="noConversion"/>
  </si>
  <si>
    <t>Aide ASP (emploi d'avenir)</t>
    <phoneticPr fontId="2" type="noConversion"/>
  </si>
  <si>
    <t>Assistant technique (Emploi d'avenir)</t>
    <phoneticPr fontId="2" type="noConversion"/>
  </si>
  <si>
    <t>Directeur technique permanent (TP 4 mois)</t>
    <phoneticPr fontId="2" type="noConversion"/>
  </si>
  <si>
    <t>Chargé de communication mutualisé (4 mois)</t>
    <phoneticPr fontId="2" type="noConversion"/>
  </si>
  <si>
    <t xml:space="preserve">Maintenance </t>
  </si>
  <si>
    <t>Quote part sub invest affectée au compte résultat</t>
  </si>
  <si>
    <t>Valorisation bénévolat</t>
  </si>
  <si>
    <t>Valorisation du bénévolat</t>
  </si>
  <si>
    <t>Mise à disposition locaux</t>
    <phoneticPr fontId="2" type="noConversion"/>
  </si>
  <si>
    <t>Charges de personnel TCC</t>
    <phoneticPr fontId="2" type="noConversion"/>
  </si>
  <si>
    <t>Droits d'auteur</t>
    <phoneticPr fontId="2" type="noConversion"/>
  </si>
  <si>
    <t>Vente de boissons et restauration (base coeff 2)</t>
    <phoneticPr fontId="2" type="noConversion"/>
  </si>
  <si>
    <t>Achats de nourriture - catering</t>
    <phoneticPr fontId="2" type="noConversion"/>
  </si>
  <si>
    <t xml:space="preserve">TOTAL </t>
    <phoneticPr fontId="2" type="noConversion"/>
  </si>
  <si>
    <t>CHARGES</t>
  </si>
  <si>
    <t>PRODUITS</t>
  </si>
  <si>
    <t>Achats</t>
  </si>
  <si>
    <t>Production vendue</t>
  </si>
  <si>
    <t>Fournitures d'eau</t>
  </si>
  <si>
    <t>Fournitures d'électricité</t>
  </si>
  <si>
    <t>Vente de spectacles et prestations artistiques</t>
  </si>
  <si>
    <t>Fournitures d'entretien et petit équipement</t>
  </si>
  <si>
    <t>Billetterie</t>
  </si>
  <si>
    <t>Fournitures administratives</t>
  </si>
  <si>
    <t>Co-productions projets</t>
  </si>
  <si>
    <t>Achat de boissons pour revente</t>
  </si>
  <si>
    <t>Inscriptions aux ateliers</t>
  </si>
  <si>
    <t>Achat de nourriture pour revente</t>
  </si>
  <si>
    <t>Subventions d'exploitation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</si>
</sst>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€&quot;* #,##0.00_);_(&quot;€&quot;* \(#,##0.00\);_(&quot;€&quot;* &quot;-&quot;??_);_(@_)"/>
    <numFmt numFmtId="165" formatCode="#,##0.00&quot;€&quot;;[Red]#,##0.00&quot;€&quot;"/>
  </numFmts>
  <fonts count="6" x14ac:knownFonts="1">
    <font>
      <sz val="10"/>
      <name val="Arial"/>
      <family val="2"/>
    </font>
    <font>
      <sz val="11"/>
      <name val="Arial"/>
      <family val="2"/>
    </font>
    <font>
      <sz val="8"/>
      <name val="Verdana"/>
    </font>
    <font>
      <b/>
      <sz val="11"/>
      <name val="Arial"/>
    </font>
    <font>
      <b/>
      <i/>
      <sz val="11"/>
      <name val="Arial"/>
    </font>
    <font>
      <b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13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1" xfId="0" applyFont="1" applyBorder="1"/>
    <xf numFmtId="0" fontId="1" fillId="0" borderId="1" xfId="0" applyFont="1" applyBorder="1"/>
    <xf numFmtId="0" fontId="3" fillId="0" borderId="1" xfId="0" applyFont="1" applyBorder="1" applyAlignment="1">
      <alignment wrapText="1"/>
    </xf>
    <xf numFmtId="4" fontId="1" fillId="0" borderId="0" xfId="0" applyNumberFormat="1" applyFont="1"/>
    <xf numFmtId="0" fontId="3" fillId="0" borderId="6" xfId="0" applyFont="1" applyBorder="1"/>
    <xf numFmtId="0" fontId="1" fillId="0" borderId="6" xfId="0" applyFont="1" applyBorder="1"/>
    <xf numFmtId="0" fontId="1" fillId="0" borderId="10" xfId="0" applyFont="1" applyBorder="1"/>
    <xf numFmtId="0" fontId="3" fillId="2" borderId="5" xfId="0" applyFont="1" applyFill="1" applyBorder="1"/>
    <xf numFmtId="164" fontId="3" fillId="0" borderId="6" xfId="0" applyNumberFormat="1" applyFont="1" applyBorder="1"/>
    <xf numFmtId="164" fontId="1" fillId="0" borderId="6" xfId="0" applyNumberFormat="1" applyFont="1" applyBorder="1"/>
    <xf numFmtId="164" fontId="1" fillId="0" borderId="1" xfId="0" applyNumberFormat="1" applyFont="1" applyBorder="1"/>
    <xf numFmtId="164" fontId="3" fillId="0" borderId="1" xfId="0" applyNumberFormat="1" applyFont="1" applyBorder="1"/>
    <xf numFmtId="164" fontId="1" fillId="0" borderId="11" xfId="0" applyNumberFormat="1" applyFont="1" applyBorder="1"/>
    <xf numFmtId="164" fontId="3" fillId="2" borderId="5" xfId="0" applyNumberFormat="1" applyFont="1" applyFill="1" applyBorder="1"/>
    <xf numFmtId="0" fontId="3" fillId="4" borderId="2" xfId="0" applyFont="1" applyFill="1" applyBorder="1" applyAlignment="1">
      <alignment horizontal="center" vertical="center" wrapText="1"/>
    </xf>
    <xf numFmtId="164" fontId="1" fillId="0" borderId="0" xfId="0" applyNumberFormat="1" applyFont="1"/>
    <xf numFmtId="164" fontId="1" fillId="0" borderId="1" xfId="0" applyNumberFormat="1" applyFont="1" applyBorder="1"/>
    <xf numFmtId="164" fontId="3" fillId="4" borderId="1" xfId="0" applyNumberFormat="1" applyFont="1" applyFill="1" applyBorder="1"/>
    <xf numFmtId="0" fontId="1" fillId="0" borderId="0" xfId="0" applyFont="1" applyAlignment="1">
      <alignment horizontal="center" wrapText="1"/>
    </xf>
    <xf numFmtId="164" fontId="1" fillId="0" borderId="9" xfId="0" applyNumberFormat="1" applyFont="1" applyBorder="1"/>
    <xf numFmtId="164" fontId="3" fillId="4" borderId="2" xfId="0" applyNumberFormat="1" applyFont="1" applyFill="1" applyBorder="1"/>
    <xf numFmtId="164" fontId="3" fillId="4" borderId="2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Border="1"/>
    <xf numFmtId="164" fontId="3" fillId="0" borderId="12" xfId="0" applyNumberFormat="1" applyFont="1" applyBorder="1"/>
    <xf numFmtId="164" fontId="1" fillId="0" borderId="12" xfId="0" applyNumberFormat="1" applyFont="1" applyBorder="1"/>
    <xf numFmtId="164" fontId="1" fillId="0" borderId="14" xfId="0" applyNumberFormat="1" applyFont="1" applyBorder="1"/>
    <xf numFmtId="164" fontId="3" fillId="0" borderId="13" xfId="0" applyNumberFormat="1" applyFont="1" applyBorder="1"/>
    <xf numFmtId="164" fontId="3" fillId="3" borderId="12" xfId="0" applyNumberFormat="1" applyFont="1" applyFill="1" applyBorder="1"/>
    <xf numFmtId="164" fontId="1" fillId="0" borderId="12" xfId="0" applyNumberFormat="1" applyFont="1" applyBorder="1" applyAlignment="1">
      <alignment wrapText="1"/>
    </xf>
    <xf numFmtId="164" fontId="4" fillId="0" borderId="2" xfId="0" applyNumberFormat="1" applyFont="1" applyBorder="1"/>
    <xf numFmtId="164" fontId="4" fillId="0" borderId="0" xfId="0" applyNumberFormat="1" applyFont="1"/>
    <xf numFmtId="165" fontId="0" fillId="0" borderId="0" xfId="0" applyNumberFormat="1"/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 wrapText="1"/>
    </xf>
    <xf numFmtId="0" fontId="1" fillId="0" borderId="15" xfId="0" applyFont="1" applyBorder="1"/>
    <xf numFmtId="0" fontId="3" fillId="4" borderId="2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1" fillId="0" borderId="7" xfId="0" applyFont="1" applyBorder="1" applyAlignment="1"/>
    <xf numFmtId="0" fontId="3" fillId="5" borderId="8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3" fillId="5" borderId="8" xfId="0" applyNumberFormat="1" applyFont="1" applyFill="1" applyBorder="1" applyAlignment="1">
      <alignment horizontal="left" vertical="center"/>
    </xf>
    <xf numFmtId="164" fontId="0" fillId="0" borderId="7" xfId="0" applyNumberFormat="1" applyBorder="1" applyAlignment="1">
      <alignment horizontal="left" vertical="center"/>
    </xf>
    <xf numFmtId="164" fontId="3" fillId="4" borderId="5" xfId="0" applyNumberFormat="1" applyFont="1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164" fontId="3" fillId="4" borderId="8" xfId="0" applyNumberFormat="1" applyFont="1" applyFill="1" applyBorder="1" applyAlignment="1">
      <alignment horizontal="center" vertical="center" wrapText="1"/>
    </xf>
    <xf numFmtId="164" fontId="3" fillId="4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D4"/>
      <rgbColor rgb="00FFFF00"/>
      <rgbColor rgb="00F20884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1"/>
  <sheetViews>
    <sheetView tabSelected="1" view="pageLayout" zoomScaleNormal="33" zoomScaleSheetLayoutView="57" workbookViewId="0">
      <selection activeCell="C21" sqref="C21"/>
    </sheetView>
  </sheetViews>
  <sheetFormatPr baseColWidth="10" defaultColWidth="11.42578125" defaultRowHeight="14.25" x14ac:dyDescent="0.2"/>
  <cols>
    <col min="1" max="1" width="49.7109375" style="1" customWidth="1"/>
    <col min="2" max="2" width="20.42578125" style="1" customWidth="1"/>
    <col min="3" max="12" width="16.28515625" style="1" customWidth="1"/>
    <col min="13" max="16384" width="11.42578125" style="1"/>
  </cols>
  <sheetData>
    <row r="1" spans="1:12" ht="15.75" thickBot="1" x14ac:dyDescent="0.3">
      <c r="A1" s="2"/>
      <c r="B1" s="2"/>
    </row>
    <row r="2" spans="1:12" ht="15.95" customHeight="1" thickBot="1" x14ac:dyDescent="0.25">
      <c r="A2" s="42" t="s">
        <v>90</v>
      </c>
      <c r="B2" s="40" t="s">
        <v>88</v>
      </c>
      <c r="C2" s="43" t="s">
        <v>52</v>
      </c>
      <c r="D2" s="45" t="s">
        <v>83</v>
      </c>
      <c r="E2" s="46"/>
      <c r="F2" s="47"/>
      <c r="G2" s="39" t="s">
        <v>39</v>
      </c>
      <c r="H2" s="39"/>
      <c r="I2" s="39" t="s">
        <v>38</v>
      </c>
      <c r="J2" s="39"/>
      <c r="K2" s="39" t="s">
        <v>50</v>
      </c>
      <c r="L2" s="39"/>
    </row>
    <row r="3" spans="1:12" s="21" customFormat="1" ht="76.5" customHeight="1" thickBot="1" x14ac:dyDescent="0.25">
      <c r="A3" s="41"/>
      <c r="B3" s="41"/>
      <c r="C3" s="44"/>
      <c r="D3" s="17" t="s">
        <v>35</v>
      </c>
      <c r="E3" s="17" t="s">
        <v>36</v>
      </c>
      <c r="F3" s="17" t="s">
        <v>40</v>
      </c>
      <c r="G3" s="17" t="s">
        <v>37</v>
      </c>
      <c r="H3" s="17" t="s">
        <v>41</v>
      </c>
      <c r="I3" s="17" t="s">
        <v>66</v>
      </c>
      <c r="J3" s="17" t="s">
        <v>8</v>
      </c>
      <c r="K3" s="17" t="s">
        <v>9</v>
      </c>
      <c r="L3" s="17" t="s">
        <v>10</v>
      </c>
    </row>
    <row r="4" spans="1:12" ht="15" x14ac:dyDescent="0.25">
      <c r="A4" s="7" t="s">
        <v>92</v>
      </c>
      <c r="B4" s="11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2" x14ac:dyDescent="0.2">
      <c r="A5" s="8" t="s">
        <v>86</v>
      </c>
      <c r="B5" s="12">
        <f>SUM(C5:L5)</f>
        <v>17400</v>
      </c>
      <c r="C5" s="13"/>
      <c r="D5" s="13">
        <v>1000</v>
      </c>
      <c r="E5" s="13"/>
      <c r="F5" s="13"/>
      <c r="G5" s="13"/>
      <c r="H5" s="13"/>
      <c r="I5" s="13">
        <f>6*(2000+400)</f>
        <v>14400</v>
      </c>
      <c r="J5" s="13">
        <v>2000</v>
      </c>
      <c r="K5" s="13"/>
      <c r="L5" s="13"/>
    </row>
    <row r="6" spans="1:12" x14ac:dyDescent="0.2">
      <c r="A6" s="8" t="s">
        <v>95</v>
      </c>
      <c r="B6" s="12">
        <f>SUM(C6:L6)</f>
        <v>50000</v>
      </c>
      <c r="C6" s="13"/>
      <c r="D6" s="13"/>
      <c r="E6" s="13"/>
      <c r="F6" s="13"/>
      <c r="G6" s="13"/>
      <c r="H6" s="13">
        <v>50000</v>
      </c>
      <c r="I6" s="13"/>
      <c r="J6" s="13"/>
      <c r="K6" s="13"/>
      <c r="L6" s="13"/>
    </row>
    <row r="7" spans="1:12" x14ac:dyDescent="0.2">
      <c r="A7" s="8" t="s">
        <v>97</v>
      </c>
      <c r="B7" s="12">
        <f>SUM(C7:L7)</f>
        <v>1000</v>
      </c>
      <c r="C7" s="13"/>
      <c r="D7" s="13"/>
      <c r="E7" s="13"/>
      <c r="F7" s="13"/>
      <c r="G7" s="13"/>
      <c r="H7" s="13"/>
      <c r="I7" s="13"/>
      <c r="J7" s="13">
        <v>1000</v>
      </c>
      <c r="K7" s="13"/>
      <c r="L7" s="13"/>
    </row>
    <row r="8" spans="1:12" x14ac:dyDescent="0.2">
      <c r="A8" s="8" t="s">
        <v>99</v>
      </c>
      <c r="B8" s="12">
        <f>SUM(C8:L8)</f>
        <v>0</v>
      </c>
      <c r="C8" s="13"/>
      <c r="D8" s="13"/>
      <c r="E8" s="13"/>
      <c r="F8" s="13"/>
      <c r="G8" s="13"/>
      <c r="H8" s="13"/>
      <c r="I8" s="13"/>
      <c r="J8" s="13"/>
      <c r="K8" s="13"/>
      <c r="L8" s="13"/>
    </row>
    <row r="9" spans="1:12" x14ac:dyDescent="0.2">
      <c r="A9" s="8" t="s">
        <v>101</v>
      </c>
      <c r="B9" s="12">
        <f>SUM(C9:L9)</f>
        <v>0</v>
      </c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2" x14ac:dyDescent="0.2">
      <c r="A10" s="4"/>
      <c r="B10" s="12"/>
      <c r="C10" s="13"/>
      <c r="D10" s="13"/>
      <c r="E10" s="13"/>
      <c r="F10" s="13"/>
      <c r="G10" s="13"/>
      <c r="H10" s="13"/>
      <c r="I10" s="13"/>
      <c r="J10" s="13"/>
      <c r="K10" s="13"/>
      <c r="L10" s="13"/>
    </row>
    <row r="11" spans="1:12" ht="15" x14ac:dyDescent="0.25">
      <c r="A11" s="7" t="s">
        <v>103</v>
      </c>
      <c r="B11" s="12"/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2" spans="1:12" x14ac:dyDescent="0.2">
      <c r="A12" s="8" t="s">
        <v>53</v>
      </c>
      <c r="B12" s="12">
        <f>SUM(C12:L12)</f>
        <v>25000</v>
      </c>
      <c r="C12" s="13">
        <v>25000</v>
      </c>
      <c r="D12" s="13"/>
      <c r="E12" s="13"/>
      <c r="F12" s="13"/>
      <c r="G12" s="13"/>
      <c r="H12" s="13"/>
      <c r="I12" s="13"/>
      <c r="J12" s="13"/>
      <c r="K12" s="13"/>
      <c r="L12" s="13"/>
    </row>
    <row r="13" spans="1:12" x14ac:dyDescent="0.2">
      <c r="A13" s="8" t="s">
        <v>48</v>
      </c>
      <c r="B13" s="12">
        <f>SUM(C13:L13)</f>
        <v>15000</v>
      </c>
      <c r="C13" s="13"/>
      <c r="D13" s="13"/>
      <c r="E13" s="13"/>
      <c r="F13" s="13"/>
      <c r="G13" s="13">
        <v>15000</v>
      </c>
      <c r="H13" s="13"/>
      <c r="I13" s="13"/>
      <c r="J13" s="13"/>
      <c r="K13" s="13"/>
      <c r="L13" s="13"/>
    </row>
    <row r="14" spans="1:12" x14ac:dyDescent="0.2">
      <c r="A14" s="8" t="s">
        <v>54</v>
      </c>
      <c r="B14" s="12">
        <f t="shared" ref="B14:B20" si="0">SUM(C14:L14)</f>
        <v>0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</row>
    <row r="15" spans="1:12" x14ac:dyDescent="0.2">
      <c r="A15" s="8" t="s">
        <v>18</v>
      </c>
      <c r="B15" s="12">
        <f>SUM(C15:L15)</f>
        <v>6000</v>
      </c>
      <c r="C15" s="13">
        <v>6000</v>
      </c>
      <c r="D15" s="13"/>
      <c r="E15" s="13"/>
      <c r="F15" s="13"/>
      <c r="G15" s="13"/>
      <c r="H15" s="13"/>
      <c r="I15" s="13"/>
      <c r="J15" s="13"/>
      <c r="K15" s="13"/>
      <c r="L15" s="13"/>
    </row>
    <row r="16" spans="1:12" x14ac:dyDescent="0.2">
      <c r="A16" s="9" t="s">
        <v>55</v>
      </c>
      <c r="B16" s="12">
        <f>SUM(C16:L16)</f>
        <v>95000</v>
      </c>
      <c r="C16" s="13">
        <v>95000</v>
      </c>
      <c r="D16" s="13"/>
      <c r="E16" s="13"/>
      <c r="F16" s="13"/>
      <c r="G16" s="13"/>
      <c r="H16" s="13"/>
      <c r="I16" s="13"/>
      <c r="J16" s="13"/>
      <c r="K16" s="13"/>
      <c r="L16" s="13"/>
    </row>
    <row r="17" spans="1:12" x14ac:dyDescent="0.2">
      <c r="A17" s="9" t="s">
        <v>56</v>
      </c>
      <c r="B17" s="12">
        <f t="shared" si="0"/>
        <v>0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</row>
    <row r="18" spans="1:12" x14ac:dyDescent="0.2">
      <c r="A18" s="8" t="s">
        <v>47</v>
      </c>
      <c r="B18" s="12">
        <f>SUM(C18:L18)</f>
        <v>12000</v>
      </c>
      <c r="C18" s="13"/>
      <c r="D18" s="13"/>
      <c r="E18" s="13"/>
      <c r="F18" s="13"/>
      <c r="G18" s="13"/>
      <c r="H18" s="13"/>
      <c r="I18" s="13"/>
      <c r="J18" s="13">
        <v>12000</v>
      </c>
      <c r="K18" s="13"/>
      <c r="L18" s="13"/>
    </row>
    <row r="19" spans="1:12" x14ac:dyDescent="0.2">
      <c r="A19" s="8" t="s">
        <v>75</v>
      </c>
      <c r="B19" s="12">
        <f>SUM(C19:L19)</f>
        <v>16000</v>
      </c>
      <c r="C19" s="13">
        <v>16000</v>
      </c>
      <c r="D19" s="13"/>
      <c r="E19" s="13"/>
      <c r="F19" s="13"/>
      <c r="G19" s="13"/>
      <c r="H19" s="13"/>
      <c r="I19" s="13"/>
      <c r="J19" s="13"/>
      <c r="K19" s="13"/>
      <c r="L19" s="13"/>
    </row>
    <row r="20" spans="1:12" x14ac:dyDescent="0.2">
      <c r="A20" s="8" t="s">
        <v>2</v>
      </c>
      <c r="B20" s="12">
        <f t="shared" si="0"/>
        <v>0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</row>
    <row r="21" spans="1:12" x14ac:dyDescent="0.2">
      <c r="A21" s="4"/>
      <c r="B21" s="12"/>
      <c r="C21" s="13"/>
      <c r="D21" s="13"/>
      <c r="E21" s="13"/>
      <c r="F21" s="13"/>
      <c r="G21" s="13"/>
      <c r="H21" s="13"/>
      <c r="I21" s="13"/>
      <c r="J21" s="13"/>
      <c r="K21" s="13"/>
      <c r="L21" s="13"/>
    </row>
    <row r="22" spans="1:12" ht="15" x14ac:dyDescent="0.25">
      <c r="A22" s="7" t="s">
        <v>21</v>
      </c>
      <c r="B22" s="12"/>
      <c r="C22" s="13"/>
      <c r="D22" s="13"/>
      <c r="E22" s="13"/>
      <c r="F22" s="13"/>
      <c r="G22" s="13"/>
      <c r="H22" s="13"/>
      <c r="I22" s="13"/>
      <c r="J22" s="13"/>
      <c r="K22" s="13"/>
      <c r="L22" s="13"/>
    </row>
    <row r="23" spans="1:12" x14ac:dyDescent="0.2">
      <c r="A23" s="8" t="s">
        <v>22</v>
      </c>
      <c r="B23" s="12">
        <f>SUM(C23:L23)</f>
        <v>200</v>
      </c>
      <c r="C23" s="13">
        <v>200</v>
      </c>
      <c r="D23" s="13"/>
      <c r="E23" s="13"/>
      <c r="F23" s="13"/>
      <c r="G23" s="13"/>
      <c r="H23" s="13"/>
      <c r="I23" s="13"/>
      <c r="J23" s="13"/>
      <c r="K23" s="13"/>
      <c r="L23" s="13"/>
    </row>
    <row r="24" spans="1:12" x14ac:dyDescent="0.2">
      <c r="A24" s="8" t="s">
        <v>57</v>
      </c>
      <c r="B24" s="12">
        <f>SUM(C24:L24)</f>
        <v>3000</v>
      </c>
      <c r="C24" s="13"/>
      <c r="D24" s="13">
        <v>3000</v>
      </c>
      <c r="E24" s="13"/>
      <c r="F24" s="13"/>
      <c r="G24" s="13"/>
      <c r="H24" s="13"/>
      <c r="I24" s="13"/>
      <c r="J24" s="13"/>
      <c r="K24" s="13"/>
      <c r="L24" s="13"/>
    </row>
    <row r="25" spans="1:12" x14ac:dyDescent="0.2">
      <c r="A25" s="4"/>
      <c r="B25" s="12"/>
      <c r="C25" s="13"/>
      <c r="D25" s="13"/>
      <c r="E25" s="13"/>
      <c r="F25" s="13"/>
      <c r="G25" s="13"/>
      <c r="H25" s="13"/>
      <c r="I25" s="13"/>
      <c r="J25" s="13"/>
      <c r="K25" s="13"/>
      <c r="L25" s="13"/>
    </row>
    <row r="26" spans="1:12" ht="15" x14ac:dyDescent="0.25">
      <c r="A26" s="3" t="s">
        <v>0</v>
      </c>
      <c r="B26" s="12"/>
      <c r="C26" s="13"/>
      <c r="D26" s="13"/>
      <c r="E26" s="13"/>
      <c r="F26" s="13"/>
      <c r="G26" s="13"/>
      <c r="H26" s="13"/>
      <c r="I26" s="13"/>
      <c r="J26" s="13"/>
      <c r="K26" s="13"/>
      <c r="L26" s="13"/>
    </row>
    <row r="27" spans="1:12" x14ac:dyDescent="0.2">
      <c r="A27" s="4" t="s">
        <v>1</v>
      </c>
      <c r="B27" s="12">
        <f>SUM(C27:L27)</f>
        <v>300</v>
      </c>
      <c r="C27" s="13">
        <v>300</v>
      </c>
      <c r="D27" s="13"/>
      <c r="E27" s="13"/>
      <c r="F27" s="13"/>
      <c r="G27" s="13"/>
      <c r="H27" s="13"/>
      <c r="I27" s="13"/>
      <c r="J27" s="13"/>
      <c r="K27" s="13"/>
      <c r="L27" s="13"/>
    </row>
    <row r="28" spans="1:12" x14ac:dyDescent="0.2">
      <c r="A28" s="4"/>
      <c r="B28" s="12"/>
      <c r="C28" s="13"/>
      <c r="D28" s="13"/>
      <c r="E28" s="13"/>
      <c r="F28" s="13"/>
      <c r="G28" s="13"/>
      <c r="H28" s="13"/>
      <c r="I28" s="13"/>
      <c r="J28" s="13"/>
      <c r="K28" s="13"/>
      <c r="L28" s="13"/>
    </row>
    <row r="29" spans="1:12" ht="15" x14ac:dyDescent="0.25">
      <c r="A29" s="3" t="s">
        <v>25</v>
      </c>
      <c r="B29" s="12"/>
      <c r="C29" s="13"/>
      <c r="D29" s="13"/>
      <c r="E29" s="13"/>
      <c r="F29" s="13"/>
      <c r="G29" s="13"/>
      <c r="H29" s="13"/>
      <c r="I29" s="13"/>
      <c r="J29" s="13"/>
      <c r="K29" s="13"/>
      <c r="L29" s="13"/>
    </row>
    <row r="30" spans="1:12" x14ac:dyDescent="0.2">
      <c r="A30" s="4"/>
      <c r="B30" s="12">
        <f>SUM(C30:L30)</f>
        <v>0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</row>
    <row r="31" spans="1:12" x14ac:dyDescent="0.2">
      <c r="A31" s="4"/>
      <c r="B31" s="12"/>
      <c r="C31" s="13"/>
      <c r="D31" s="13"/>
      <c r="E31" s="13"/>
      <c r="F31" s="13"/>
      <c r="G31" s="13"/>
      <c r="H31" s="13"/>
      <c r="I31" s="13"/>
      <c r="J31" s="13"/>
      <c r="K31" s="13"/>
      <c r="L31" s="13"/>
    </row>
    <row r="32" spans="1:12" ht="30" x14ac:dyDescent="0.25">
      <c r="A32" s="5" t="s">
        <v>80</v>
      </c>
      <c r="B32" s="12">
        <f>SUM(C32:L32)</f>
        <v>58700</v>
      </c>
      <c r="C32" s="13">
        <v>58700</v>
      </c>
      <c r="D32" s="13"/>
      <c r="E32" s="13"/>
      <c r="F32" s="13"/>
      <c r="G32" s="13"/>
      <c r="H32" s="13"/>
      <c r="I32" s="13"/>
      <c r="J32" s="13"/>
      <c r="K32" s="13"/>
      <c r="L32" s="13"/>
    </row>
    <row r="33" spans="1:12" x14ac:dyDescent="0.2">
      <c r="A33" s="4"/>
      <c r="B33" s="12"/>
      <c r="C33" s="13"/>
      <c r="D33" s="13"/>
      <c r="E33" s="13"/>
      <c r="F33" s="13"/>
      <c r="G33" s="13"/>
      <c r="H33" s="13"/>
      <c r="I33" s="13"/>
      <c r="J33" s="13"/>
      <c r="K33" s="13"/>
      <c r="L33" s="13"/>
    </row>
    <row r="34" spans="1:12" ht="15" x14ac:dyDescent="0.25">
      <c r="A34" s="3" t="s">
        <v>82</v>
      </c>
      <c r="B34" s="12">
        <f>SUM(C34:L34)</f>
        <v>0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</row>
    <row r="35" spans="1:12" ht="15" thickBot="1" x14ac:dyDescent="0.25">
      <c r="A35" s="38"/>
      <c r="B35" s="15"/>
      <c r="C35" s="22"/>
      <c r="D35" s="22"/>
      <c r="E35" s="22"/>
      <c r="F35" s="22"/>
      <c r="G35" s="22"/>
      <c r="H35" s="22"/>
      <c r="I35" s="22"/>
      <c r="J35" s="22"/>
      <c r="K35" s="22"/>
      <c r="L35" s="22"/>
    </row>
    <row r="36" spans="1:12" s="2" customFormat="1" ht="15.75" thickBot="1" x14ac:dyDescent="0.3">
      <c r="A36" s="10" t="s">
        <v>28</v>
      </c>
      <c r="B36" s="16">
        <f>SUM(B4:B35)</f>
        <v>299600</v>
      </c>
      <c r="C36" s="23">
        <f>SUM(C5:C35)</f>
        <v>201200</v>
      </c>
      <c r="D36" s="23">
        <f t="shared" ref="D36:L36" si="1">SUM(D5:D35)</f>
        <v>4000</v>
      </c>
      <c r="E36" s="23">
        <f t="shared" si="1"/>
        <v>0</v>
      </c>
      <c r="F36" s="23">
        <f t="shared" si="1"/>
        <v>0</v>
      </c>
      <c r="G36" s="23">
        <f t="shared" si="1"/>
        <v>15000</v>
      </c>
      <c r="H36" s="23">
        <f t="shared" si="1"/>
        <v>50000</v>
      </c>
      <c r="I36" s="23">
        <f t="shared" si="1"/>
        <v>14400</v>
      </c>
      <c r="J36" s="23">
        <f t="shared" si="1"/>
        <v>15000</v>
      </c>
      <c r="K36" s="23">
        <f t="shared" si="1"/>
        <v>0</v>
      </c>
      <c r="L36" s="23">
        <f t="shared" si="1"/>
        <v>0</v>
      </c>
    </row>
    <row r="37" spans="1:12" ht="15" thickBot="1" x14ac:dyDescent="0.25"/>
    <row r="38" spans="1:12" s="33" customFormat="1" ht="15" thickBot="1" x14ac:dyDescent="0.25">
      <c r="A38" s="32" t="s">
        <v>6</v>
      </c>
      <c r="B38" s="32">
        <f>B36-'Analytique charges 2014'!B64</f>
        <v>-56135</v>
      </c>
      <c r="C38" s="32">
        <f>C36-'Analytique charges 2014'!C64</f>
        <v>-66685</v>
      </c>
      <c r="D38" s="32">
        <f>D36-'Analytique charges 2014'!D64</f>
        <v>4000</v>
      </c>
      <c r="E38" s="32">
        <f>E36-'Analytique charges 2014'!E64</f>
        <v>0</v>
      </c>
      <c r="F38" s="32">
        <f>F36-'Analytique charges 2014'!F64</f>
        <v>0</v>
      </c>
      <c r="G38" s="32">
        <f>G36-'Analytique charges 2014'!G64</f>
        <v>3000</v>
      </c>
      <c r="H38" s="32">
        <f>H36-'Analytique charges 2014'!H64</f>
        <v>-5000</v>
      </c>
      <c r="I38" s="32">
        <f>I36-'Analytique charges 2014'!I64</f>
        <v>6400</v>
      </c>
      <c r="J38" s="32">
        <f>J36-'Analytique charges 2014'!J64</f>
        <v>2150</v>
      </c>
      <c r="K38" s="32">
        <f>K36-'Analytique charges 2014'!K64</f>
        <v>0</v>
      </c>
      <c r="L38" s="32">
        <f>L36-'Analytique charges 2014'!L64</f>
        <v>0</v>
      </c>
    </row>
    <row r="51" spans="1:2" x14ac:dyDescent="0.2">
      <c r="A51" s="6"/>
      <c r="B51" s="6"/>
    </row>
  </sheetData>
  <mergeCells count="7">
    <mergeCell ref="I2:J2"/>
    <mergeCell ref="K2:L2"/>
    <mergeCell ref="B2:B3"/>
    <mergeCell ref="A2:A3"/>
    <mergeCell ref="C2:C3"/>
    <mergeCell ref="D2:F2"/>
    <mergeCell ref="G2:H2"/>
  </mergeCells>
  <phoneticPr fontId="2" type="noConversion"/>
  <printOptions horizontalCentered="1"/>
  <pageMargins left="0.59055118110236227" right="0.59055118110236227" top="0.78740157480314965" bottom="0.78740157480314965" header="0.39370078740157483" footer="0.19685039370078741"/>
  <pageSetup paperSize="9" scale="57" firstPageNumber="0" orientation="landscape" horizontalDpi="300" verticalDpi="300" r:id="rId1"/>
  <headerFooter>
    <oddHeader>&amp;C&amp;"Trebuchet MS,Gras"&amp;12FRUCTÔSE - Budget prévisionnel 2014</oddHeader>
    <oddFooter xml:space="preserve">&amp;L&amp;"Trebuchet MS,Normal"© Culture d'Entreprise | ExtraCité | 26.05.2014&amp;R&amp;"Trebuchet MS,Gras"&amp;F | &amp;A
</oddFooter>
  </headerFooter>
  <rowBreaks count="1" manualBreakCount="1">
    <brk id="40" max="16383" man="1"/>
  </rowBreaks>
  <colBreaks count="1" manualBreakCount="1">
    <brk id="12" max="1048575" man="1"/>
  </colBreaks>
  <extLst>
    <ext xmlns:mx="http://schemas.microsoft.com/office/mac/excel/2008/main" uri="http://schemas.microsoft.com/office/mac/excel/2008/main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4"/>
  <sheetViews>
    <sheetView showRuler="0" view="pageLayout" workbookViewId="0">
      <selection activeCell="F11" sqref="F11"/>
    </sheetView>
  </sheetViews>
  <sheetFormatPr baseColWidth="10" defaultColWidth="10.85546875" defaultRowHeight="14.25" x14ac:dyDescent="0.2"/>
  <cols>
    <col min="1" max="1" width="41.85546875" style="18" customWidth="1"/>
    <col min="2" max="12" width="19" style="18" customWidth="1"/>
    <col min="13" max="16384" width="10.85546875" style="18"/>
  </cols>
  <sheetData>
    <row r="1" spans="1:12" ht="14.1" customHeight="1" thickBot="1" x14ac:dyDescent="0.25">
      <c r="A1" s="48" t="s">
        <v>89</v>
      </c>
      <c r="B1" s="40" t="s">
        <v>88</v>
      </c>
      <c r="C1" s="54" t="s">
        <v>49</v>
      </c>
      <c r="D1" s="50" t="s">
        <v>83</v>
      </c>
      <c r="E1" s="51"/>
      <c r="F1" s="52"/>
      <c r="G1" s="53" t="s">
        <v>39</v>
      </c>
      <c r="H1" s="53"/>
      <c r="I1" s="53" t="s">
        <v>38</v>
      </c>
      <c r="J1" s="53"/>
      <c r="K1" s="53" t="s">
        <v>50</v>
      </c>
      <c r="L1" s="53"/>
    </row>
    <row r="2" spans="1:12" ht="75.75" thickBot="1" x14ac:dyDescent="0.25">
      <c r="A2" s="49"/>
      <c r="B2" s="41"/>
      <c r="C2" s="55"/>
      <c r="D2" s="24" t="s">
        <v>35</v>
      </c>
      <c r="E2" s="24" t="s">
        <v>36</v>
      </c>
      <c r="F2" s="24" t="s">
        <v>40</v>
      </c>
      <c r="G2" s="24" t="s">
        <v>37</v>
      </c>
      <c r="H2" s="24" t="s">
        <v>41</v>
      </c>
      <c r="I2" s="24" t="s">
        <v>67</v>
      </c>
      <c r="J2" s="24" t="s">
        <v>8</v>
      </c>
      <c r="K2" s="24" t="s">
        <v>9</v>
      </c>
      <c r="L2" s="24" t="s">
        <v>10</v>
      </c>
    </row>
    <row r="3" spans="1:12" x14ac:dyDescent="0.2">
      <c r="A3" s="25"/>
      <c r="B3" s="25"/>
    </row>
    <row r="4" spans="1:12" ht="15" x14ac:dyDescent="0.25">
      <c r="A4" s="26" t="s">
        <v>91</v>
      </c>
      <c r="B4" s="14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2" x14ac:dyDescent="0.2">
      <c r="A5" s="27" t="s">
        <v>93</v>
      </c>
      <c r="B5" s="19">
        <f>SUM(C5:L5)</f>
        <v>2500</v>
      </c>
      <c r="C5" s="19">
        <v>2500</v>
      </c>
      <c r="D5" s="19"/>
      <c r="E5" s="19"/>
      <c r="F5" s="19"/>
      <c r="G5" s="19"/>
      <c r="H5" s="19"/>
      <c r="I5" s="19"/>
      <c r="J5" s="19"/>
      <c r="K5" s="19"/>
      <c r="L5" s="19"/>
    </row>
    <row r="6" spans="1:12" x14ac:dyDescent="0.2">
      <c r="A6" s="27" t="s">
        <v>94</v>
      </c>
      <c r="B6" s="19">
        <f>SUM(C6:L6)</f>
        <v>10000</v>
      </c>
      <c r="C6" s="19">
        <v>10000</v>
      </c>
      <c r="D6" s="19"/>
      <c r="E6" s="19"/>
      <c r="F6" s="19"/>
      <c r="G6" s="19"/>
      <c r="H6" s="19"/>
      <c r="I6" s="19"/>
      <c r="J6" s="19"/>
      <c r="K6" s="19"/>
      <c r="L6" s="19"/>
    </row>
    <row r="7" spans="1:12" x14ac:dyDescent="0.2">
      <c r="A7" s="27" t="s">
        <v>96</v>
      </c>
      <c r="B7" s="19">
        <f t="shared" ref="B7:B63" si="0">SUM(C7:L7)</f>
        <v>14050</v>
      </c>
      <c r="C7" s="19">
        <v>14050</v>
      </c>
      <c r="D7" s="19"/>
      <c r="E7" s="19"/>
      <c r="F7" s="19"/>
      <c r="G7" s="19"/>
      <c r="H7" s="19"/>
      <c r="I7" s="19"/>
      <c r="J7" s="19"/>
      <c r="K7" s="19"/>
      <c r="L7" s="19"/>
    </row>
    <row r="8" spans="1:12" x14ac:dyDescent="0.2">
      <c r="A8" s="27" t="s">
        <v>98</v>
      </c>
      <c r="B8" s="19">
        <f t="shared" si="0"/>
        <v>1500</v>
      </c>
      <c r="C8" s="19">
        <v>1500</v>
      </c>
      <c r="D8" s="19"/>
      <c r="E8" s="19"/>
      <c r="F8" s="19"/>
      <c r="G8" s="19"/>
      <c r="H8" s="19"/>
      <c r="I8" s="19"/>
      <c r="J8" s="19"/>
      <c r="K8" s="19"/>
      <c r="L8" s="19"/>
    </row>
    <row r="9" spans="1:12" x14ac:dyDescent="0.2">
      <c r="A9" s="27" t="s">
        <v>100</v>
      </c>
      <c r="B9" s="19">
        <f t="shared" si="0"/>
        <v>7000</v>
      </c>
      <c r="C9" s="19"/>
      <c r="D9" s="19"/>
      <c r="E9" s="19"/>
      <c r="F9" s="19"/>
      <c r="G9" s="19"/>
      <c r="H9" s="19"/>
      <c r="I9" s="19">
        <f>6*1000</f>
        <v>6000</v>
      </c>
      <c r="J9" s="19">
        <v>1000</v>
      </c>
      <c r="K9" s="19"/>
      <c r="L9" s="19"/>
    </row>
    <row r="10" spans="1:12" x14ac:dyDescent="0.2">
      <c r="A10" s="27" t="s">
        <v>102</v>
      </c>
      <c r="B10" s="19">
        <f t="shared" si="0"/>
        <v>0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</row>
    <row r="11" spans="1:12" x14ac:dyDescent="0.2">
      <c r="A11" s="27" t="s">
        <v>87</v>
      </c>
      <c r="B11" s="19">
        <f t="shared" si="0"/>
        <v>5000</v>
      </c>
      <c r="C11" s="19"/>
      <c r="D11" s="19"/>
      <c r="E11" s="19"/>
      <c r="F11" s="19"/>
      <c r="G11" s="19">
        <v>2000</v>
      </c>
      <c r="H11" s="19"/>
      <c r="I11" s="19">
        <f>10*200</f>
        <v>2000</v>
      </c>
      <c r="J11" s="19">
        <v>1000</v>
      </c>
      <c r="K11" s="19"/>
      <c r="L11" s="19"/>
    </row>
    <row r="12" spans="1:12" x14ac:dyDescent="0.2">
      <c r="A12" s="27" t="s">
        <v>14</v>
      </c>
      <c r="B12" s="19">
        <f t="shared" si="0"/>
        <v>2000</v>
      </c>
      <c r="C12" s="19"/>
      <c r="D12" s="19"/>
      <c r="E12" s="19"/>
      <c r="F12" s="19"/>
      <c r="G12" s="19">
        <v>2000</v>
      </c>
      <c r="H12" s="19"/>
      <c r="I12" s="19"/>
      <c r="J12" s="19"/>
      <c r="K12" s="19"/>
      <c r="L12" s="19"/>
    </row>
    <row r="13" spans="1:12" x14ac:dyDescent="0.2">
      <c r="A13" s="27" t="s">
        <v>15</v>
      </c>
      <c r="B13" s="19">
        <f t="shared" si="0"/>
        <v>500</v>
      </c>
      <c r="C13" s="19">
        <v>500</v>
      </c>
      <c r="D13" s="19"/>
      <c r="E13" s="19"/>
      <c r="F13" s="19"/>
      <c r="G13" s="19"/>
      <c r="H13" s="19"/>
      <c r="I13" s="19"/>
      <c r="J13" s="19"/>
      <c r="K13" s="19"/>
      <c r="L13" s="19"/>
    </row>
    <row r="14" spans="1:12" x14ac:dyDescent="0.2">
      <c r="A14" s="27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</row>
    <row r="15" spans="1:12" ht="15" x14ac:dyDescent="0.25">
      <c r="A15" s="26" t="s">
        <v>16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</row>
    <row r="16" spans="1:12" x14ac:dyDescent="0.2">
      <c r="A16" s="27" t="s">
        <v>17</v>
      </c>
      <c r="B16" s="19">
        <f t="shared" si="0"/>
        <v>0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</row>
    <row r="17" spans="1:12" x14ac:dyDescent="0.2">
      <c r="A17" s="27" t="s">
        <v>19</v>
      </c>
      <c r="B17" s="19">
        <f t="shared" si="0"/>
        <v>0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</row>
    <row r="18" spans="1:12" x14ac:dyDescent="0.2">
      <c r="A18" s="27" t="s">
        <v>79</v>
      </c>
      <c r="B18" s="19">
        <f t="shared" si="0"/>
        <v>30000</v>
      </c>
      <c r="C18" s="19">
        <v>30000</v>
      </c>
      <c r="D18" s="19"/>
      <c r="E18" s="19"/>
      <c r="F18" s="19"/>
      <c r="G18" s="19"/>
      <c r="H18" s="19"/>
      <c r="I18" s="19"/>
      <c r="J18" s="19"/>
      <c r="K18" s="19"/>
      <c r="L18" s="19"/>
    </row>
    <row r="19" spans="1:12" x14ac:dyDescent="0.2">
      <c r="A19" s="28" t="s">
        <v>20</v>
      </c>
      <c r="B19" s="19">
        <f t="shared" si="0"/>
        <v>3000</v>
      </c>
      <c r="C19" s="19">
        <v>3000</v>
      </c>
      <c r="D19" s="19"/>
      <c r="E19" s="19"/>
      <c r="F19" s="19"/>
      <c r="G19" s="19"/>
      <c r="H19" s="19"/>
      <c r="I19" s="19"/>
      <c r="J19" s="19"/>
      <c r="K19" s="19"/>
      <c r="L19" s="19"/>
    </row>
    <row r="20" spans="1:12" x14ac:dyDescent="0.2">
      <c r="A20" s="12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</row>
    <row r="21" spans="1:12" ht="15" x14ac:dyDescent="0.25">
      <c r="A21" s="29" t="s">
        <v>23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</row>
    <row r="22" spans="1:12" x14ac:dyDescent="0.2">
      <c r="A22" s="27" t="s">
        <v>24</v>
      </c>
      <c r="B22" s="19">
        <f t="shared" si="0"/>
        <v>6000</v>
      </c>
      <c r="C22" s="19"/>
      <c r="D22" s="19"/>
      <c r="E22" s="19"/>
      <c r="F22" s="19"/>
      <c r="G22" s="19"/>
      <c r="H22" s="19"/>
      <c r="I22" s="19"/>
      <c r="J22" s="19">
        <v>6000</v>
      </c>
      <c r="K22" s="19"/>
      <c r="L22" s="19"/>
    </row>
    <row r="23" spans="1:12" x14ac:dyDescent="0.2">
      <c r="A23" s="27" t="s">
        <v>26</v>
      </c>
      <c r="B23" s="19">
        <f t="shared" si="0"/>
        <v>0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</row>
    <row r="24" spans="1:12" x14ac:dyDescent="0.2">
      <c r="A24" s="27" t="s">
        <v>27</v>
      </c>
      <c r="B24" s="19">
        <f t="shared" si="0"/>
        <v>3015</v>
      </c>
      <c r="C24" s="19">
        <v>3015</v>
      </c>
      <c r="D24" s="19"/>
      <c r="E24" s="19"/>
      <c r="F24" s="19"/>
      <c r="G24" s="19"/>
      <c r="H24" s="19"/>
      <c r="I24" s="19"/>
      <c r="J24" s="19"/>
      <c r="K24" s="19"/>
      <c r="L24" s="19"/>
    </row>
    <row r="25" spans="1:12" x14ac:dyDescent="0.2">
      <c r="A25" s="27" t="s">
        <v>29</v>
      </c>
      <c r="B25" s="19">
        <f t="shared" si="0"/>
        <v>3000</v>
      </c>
      <c r="C25" s="19">
        <v>3000</v>
      </c>
      <c r="D25" s="19"/>
      <c r="E25" s="19"/>
      <c r="F25" s="19"/>
      <c r="G25" s="19"/>
      <c r="H25" s="19"/>
      <c r="I25" s="19"/>
      <c r="J25" s="19"/>
      <c r="K25" s="19"/>
      <c r="L25" s="19"/>
    </row>
    <row r="26" spans="1:12" x14ac:dyDescent="0.2">
      <c r="A26" s="27" t="s">
        <v>7</v>
      </c>
      <c r="B26" s="19">
        <f t="shared" si="0"/>
        <v>1500</v>
      </c>
      <c r="C26" s="19">
        <v>1500</v>
      </c>
      <c r="D26" s="19"/>
      <c r="E26" s="19"/>
      <c r="F26" s="19"/>
      <c r="G26" s="19"/>
      <c r="H26" s="19"/>
      <c r="I26" s="19"/>
      <c r="J26" s="19"/>
      <c r="K26" s="19"/>
      <c r="L26" s="19"/>
    </row>
    <row r="27" spans="1:12" x14ac:dyDescent="0.2">
      <c r="A27" s="27" t="s">
        <v>30</v>
      </c>
      <c r="B27" s="19">
        <f t="shared" si="0"/>
        <v>8000</v>
      </c>
      <c r="C27" s="19">
        <v>8000</v>
      </c>
      <c r="D27" s="19"/>
      <c r="E27" s="19"/>
      <c r="F27" s="19"/>
      <c r="G27" s="19"/>
      <c r="H27" s="19"/>
      <c r="I27" s="19"/>
      <c r="J27" s="19"/>
      <c r="K27" s="19"/>
      <c r="L27" s="19"/>
    </row>
    <row r="28" spans="1:12" x14ac:dyDescent="0.2">
      <c r="A28" s="27" t="s">
        <v>31</v>
      </c>
      <c r="B28" s="19">
        <f t="shared" si="0"/>
        <v>300</v>
      </c>
      <c r="C28" s="19">
        <v>300</v>
      </c>
      <c r="D28" s="19"/>
      <c r="E28" s="19"/>
      <c r="F28" s="19"/>
      <c r="G28" s="19"/>
      <c r="H28" s="19"/>
      <c r="I28" s="19"/>
      <c r="J28" s="19"/>
      <c r="K28" s="19"/>
      <c r="L28" s="19"/>
    </row>
    <row r="29" spans="1:12" x14ac:dyDescent="0.2">
      <c r="A29" s="27" t="s">
        <v>32</v>
      </c>
      <c r="B29" s="19">
        <f t="shared" si="0"/>
        <v>500</v>
      </c>
      <c r="C29" s="19">
        <v>500</v>
      </c>
      <c r="D29" s="19"/>
      <c r="E29" s="19"/>
      <c r="F29" s="19"/>
      <c r="G29" s="19"/>
      <c r="H29" s="19"/>
      <c r="I29" s="19"/>
      <c r="J29" s="19"/>
      <c r="K29" s="19"/>
      <c r="L29" s="19"/>
    </row>
    <row r="30" spans="1:12" x14ac:dyDescent="0.2">
      <c r="A30" s="27" t="s">
        <v>33</v>
      </c>
      <c r="B30" s="19">
        <f t="shared" si="0"/>
        <v>700</v>
      </c>
      <c r="C30" s="19"/>
      <c r="D30" s="19"/>
      <c r="E30" s="19"/>
      <c r="F30" s="19"/>
      <c r="G30" s="19"/>
      <c r="H30" s="19"/>
      <c r="I30" s="19"/>
      <c r="J30" s="19">
        <v>700</v>
      </c>
      <c r="K30" s="19"/>
      <c r="L30" s="19"/>
    </row>
    <row r="31" spans="1:12" x14ac:dyDescent="0.2">
      <c r="A31" s="27" t="s">
        <v>34</v>
      </c>
      <c r="B31" s="19">
        <f t="shared" si="0"/>
        <v>500</v>
      </c>
      <c r="C31" s="19">
        <v>500</v>
      </c>
      <c r="D31" s="19"/>
      <c r="E31" s="19"/>
      <c r="F31" s="19"/>
      <c r="G31" s="19"/>
      <c r="H31" s="19"/>
      <c r="I31" s="19"/>
      <c r="J31" s="19"/>
      <c r="K31" s="19"/>
      <c r="L31" s="19"/>
    </row>
    <row r="32" spans="1:12" x14ac:dyDescent="0.2">
      <c r="A32" s="27" t="s">
        <v>58</v>
      </c>
      <c r="B32" s="19">
        <f t="shared" si="0"/>
        <v>0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</row>
    <row r="33" spans="1:12" x14ac:dyDescent="0.2">
      <c r="A33" s="27" t="s">
        <v>59</v>
      </c>
      <c r="B33" s="19">
        <f t="shared" si="0"/>
        <v>500</v>
      </c>
      <c r="C33" s="19">
        <v>500</v>
      </c>
      <c r="D33" s="19"/>
      <c r="E33" s="19"/>
      <c r="F33" s="19"/>
      <c r="G33" s="19"/>
      <c r="H33" s="19"/>
      <c r="I33" s="19"/>
      <c r="J33" s="19"/>
      <c r="K33" s="19"/>
      <c r="L33" s="19"/>
    </row>
    <row r="34" spans="1:12" x14ac:dyDescent="0.2">
      <c r="A34" s="27" t="s">
        <v>60</v>
      </c>
      <c r="B34" s="19">
        <f t="shared" si="0"/>
        <v>700</v>
      </c>
      <c r="C34" s="19">
        <v>700</v>
      </c>
      <c r="D34" s="19"/>
      <c r="E34" s="19"/>
      <c r="F34" s="19"/>
      <c r="G34" s="19"/>
      <c r="H34" s="19"/>
      <c r="I34" s="19"/>
      <c r="J34" s="19"/>
      <c r="K34" s="19"/>
      <c r="L34" s="19"/>
    </row>
    <row r="35" spans="1:12" x14ac:dyDescent="0.2">
      <c r="A35" s="27" t="s">
        <v>61</v>
      </c>
      <c r="B35" s="19">
        <f t="shared" si="0"/>
        <v>1200</v>
      </c>
      <c r="C35" s="19">
        <v>1200</v>
      </c>
      <c r="D35" s="19"/>
      <c r="E35" s="19"/>
      <c r="F35" s="19"/>
      <c r="G35" s="19"/>
      <c r="H35" s="19"/>
      <c r="I35" s="19"/>
      <c r="J35" s="19"/>
      <c r="K35" s="19"/>
      <c r="L35" s="19"/>
    </row>
    <row r="36" spans="1:12" x14ac:dyDescent="0.2">
      <c r="A36" s="27" t="s">
        <v>65</v>
      </c>
      <c r="B36" s="19">
        <f t="shared" si="0"/>
        <v>1200</v>
      </c>
      <c r="C36" s="19">
        <v>1200</v>
      </c>
      <c r="D36" s="19"/>
      <c r="E36" s="19"/>
      <c r="F36" s="19"/>
      <c r="G36" s="19"/>
      <c r="H36" s="19"/>
      <c r="I36" s="19"/>
      <c r="J36" s="19"/>
      <c r="K36" s="19"/>
      <c r="L36" s="19"/>
    </row>
    <row r="37" spans="1:12" x14ac:dyDescent="0.2">
      <c r="A37" s="27" t="s">
        <v>62</v>
      </c>
      <c r="B37" s="19">
        <f t="shared" si="0"/>
        <v>120</v>
      </c>
      <c r="C37" s="19">
        <v>120</v>
      </c>
      <c r="D37" s="19"/>
      <c r="E37" s="19"/>
      <c r="F37" s="19"/>
      <c r="G37" s="19"/>
      <c r="H37" s="19"/>
      <c r="I37" s="19"/>
      <c r="J37" s="19"/>
      <c r="K37" s="19"/>
      <c r="L37" s="19"/>
    </row>
    <row r="38" spans="1:12" x14ac:dyDescent="0.2">
      <c r="A38" s="27" t="s">
        <v>63</v>
      </c>
      <c r="B38" s="19">
        <f t="shared" si="0"/>
        <v>800</v>
      </c>
      <c r="C38" s="19">
        <v>800</v>
      </c>
      <c r="D38" s="19"/>
      <c r="E38" s="19"/>
      <c r="F38" s="19"/>
      <c r="G38" s="19"/>
      <c r="H38" s="19"/>
      <c r="I38" s="19"/>
      <c r="J38" s="19"/>
      <c r="K38" s="19"/>
      <c r="L38" s="19"/>
    </row>
    <row r="39" spans="1:12" x14ac:dyDescent="0.2">
      <c r="A39" s="27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</row>
    <row r="40" spans="1:12" ht="15" x14ac:dyDescent="0.25">
      <c r="A40" s="26" t="s">
        <v>64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</row>
    <row r="41" spans="1:12" x14ac:dyDescent="0.2">
      <c r="A41" s="27" t="s">
        <v>85</v>
      </c>
      <c r="B41" s="19">
        <f t="shared" si="0"/>
        <v>150</v>
      </c>
      <c r="C41" s="19"/>
      <c r="D41" s="19"/>
      <c r="E41" s="19"/>
      <c r="F41" s="19"/>
      <c r="G41" s="19"/>
      <c r="H41" s="19"/>
      <c r="I41" s="19"/>
      <c r="J41" s="19">
        <v>150</v>
      </c>
      <c r="K41" s="19"/>
      <c r="L41" s="19"/>
    </row>
    <row r="42" spans="1:12" x14ac:dyDescent="0.2">
      <c r="A42" s="27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</row>
    <row r="43" spans="1:12" ht="15" x14ac:dyDescent="0.25">
      <c r="A43" s="26" t="s">
        <v>84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</row>
    <row r="44" spans="1:12" x14ac:dyDescent="0.2">
      <c r="A44" s="31" t="s">
        <v>43</v>
      </c>
      <c r="B44" s="19">
        <f t="shared" si="0"/>
        <v>43000</v>
      </c>
      <c r="C44" s="19">
        <v>43000</v>
      </c>
      <c r="D44" s="19"/>
      <c r="E44" s="19"/>
      <c r="F44" s="19"/>
      <c r="G44" s="19"/>
      <c r="H44" s="19"/>
      <c r="I44" s="19"/>
      <c r="J44" s="19"/>
      <c r="K44" s="19"/>
      <c r="L44" s="19"/>
    </row>
    <row r="45" spans="1:12" x14ac:dyDescent="0.2">
      <c r="A45" s="27" t="s">
        <v>51</v>
      </c>
      <c r="B45" s="19">
        <f t="shared" si="0"/>
        <v>20000</v>
      </c>
      <c r="C45" s="19">
        <v>20000</v>
      </c>
      <c r="D45" s="19"/>
      <c r="E45" s="19"/>
      <c r="F45" s="19"/>
      <c r="G45" s="19"/>
      <c r="H45" s="19"/>
      <c r="I45" s="19"/>
      <c r="J45" s="19"/>
      <c r="K45" s="19"/>
      <c r="L45" s="19"/>
    </row>
    <row r="46" spans="1:12" x14ac:dyDescent="0.2">
      <c r="A46" s="27" t="s">
        <v>77</v>
      </c>
      <c r="B46" s="19">
        <f t="shared" si="0"/>
        <v>14333.333333333334</v>
      </c>
      <c r="C46" s="19">
        <f>43000/3</f>
        <v>14333.333333333334</v>
      </c>
      <c r="D46" s="19"/>
      <c r="E46" s="19"/>
      <c r="F46" s="19"/>
      <c r="G46" s="19"/>
      <c r="H46" s="19"/>
      <c r="I46" s="19"/>
      <c r="J46" s="19"/>
      <c r="K46" s="19"/>
      <c r="L46" s="19"/>
    </row>
    <row r="47" spans="1:12" x14ac:dyDescent="0.2">
      <c r="A47" s="27" t="s">
        <v>76</v>
      </c>
      <c r="B47" s="19">
        <f t="shared" si="0"/>
        <v>20000</v>
      </c>
      <c r="C47" s="19">
        <v>20000</v>
      </c>
      <c r="D47" s="19"/>
      <c r="E47" s="19"/>
      <c r="F47" s="19"/>
      <c r="G47" s="19"/>
      <c r="H47" s="19"/>
      <c r="I47" s="19"/>
      <c r="J47" s="19"/>
      <c r="K47" s="19"/>
      <c r="L47" s="19"/>
    </row>
    <row r="48" spans="1:12" x14ac:dyDescent="0.2">
      <c r="A48" s="27" t="s">
        <v>11</v>
      </c>
      <c r="B48" s="19">
        <v>13000</v>
      </c>
      <c r="C48" s="19"/>
      <c r="D48" s="19"/>
      <c r="E48" s="19"/>
      <c r="F48" s="19"/>
      <c r="G48" s="19"/>
      <c r="H48" s="19">
        <v>13000</v>
      </c>
      <c r="I48" s="19"/>
      <c r="J48" s="19"/>
      <c r="K48" s="19"/>
      <c r="L48" s="19"/>
    </row>
    <row r="49" spans="1:12" x14ac:dyDescent="0.2">
      <c r="A49" s="27" t="s">
        <v>12</v>
      </c>
      <c r="B49" s="19">
        <f t="shared" si="0"/>
        <v>12000</v>
      </c>
      <c r="C49" s="19"/>
      <c r="D49" s="19"/>
      <c r="E49" s="19"/>
      <c r="F49" s="19"/>
      <c r="G49" s="19"/>
      <c r="H49" s="19">
        <v>12000</v>
      </c>
      <c r="I49" s="19"/>
      <c r="J49" s="19"/>
      <c r="K49" s="19"/>
      <c r="L49" s="19"/>
    </row>
    <row r="50" spans="1:12" x14ac:dyDescent="0.2">
      <c r="A50" s="27" t="s">
        <v>78</v>
      </c>
      <c r="B50" s="19">
        <f t="shared" si="0"/>
        <v>1333.3333333333333</v>
      </c>
      <c r="C50" s="19">
        <f>4000/3</f>
        <v>1333.3333333333333</v>
      </c>
      <c r="D50" s="19"/>
      <c r="E50" s="19"/>
      <c r="F50" s="19"/>
      <c r="G50" s="19"/>
      <c r="H50" s="19"/>
      <c r="I50" s="19"/>
      <c r="J50" s="19"/>
      <c r="K50" s="19"/>
      <c r="L50" s="19"/>
    </row>
    <row r="51" spans="1:12" x14ac:dyDescent="0.2">
      <c r="A51" s="27" t="s">
        <v>13</v>
      </c>
      <c r="B51" s="19">
        <f t="shared" si="0"/>
        <v>6000</v>
      </c>
      <c r="C51" s="19">
        <v>2000</v>
      </c>
      <c r="D51" s="19"/>
      <c r="E51" s="19"/>
      <c r="F51" s="19"/>
      <c r="G51" s="19"/>
      <c r="H51" s="19"/>
      <c r="I51" s="19"/>
      <c r="J51" s="19">
        <v>4000</v>
      </c>
      <c r="K51" s="19"/>
      <c r="L51" s="19"/>
    </row>
    <row r="52" spans="1:12" x14ac:dyDescent="0.2">
      <c r="A52" s="27" t="s">
        <v>42</v>
      </c>
      <c r="B52" s="19">
        <f t="shared" si="0"/>
        <v>14333.333333333334</v>
      </c>
      <c r="C52" s="19">
        <f>43000/3</f>
        <v>14333.333333333334</v>
      </c>
      <c r="D52" s="19"/>
      <c r="E52" s="19"/>
      <c r="F52" s="19"/>
      <c r="G52" s="19"/>
      <c r="H52" s="19"/>
      <c r="I52" s="19"/>
      <c r="J52" s="19"/>
      <c r="K52" s="19"/>
      <c r="L52" s="19"/>
    </row>
    <row r="53" spans="1:12" x14ac:dyDescent="0.2">
      <c r="A53" s="27" t="s">
        <v>3</v>
      </c>
      <c r="B53" s="19">
        <f t="shared" si="0"/>
        <v>38000</v>
      </c>
      <c r="C53" s="19"/>
      <c r="D53" s="19"/>
      <c r="E53" s="19"/>
      <c r="F53" s="19"/>
      <c r="G53" s="19">
        <v>8000</v>
      </c>
      <c r="H53" s="19">
        <v>30000</v>
      </c>
      <c r="I53" s="19"/>
      <c r="J53" s="19"/>
      <c r="K53" s="19"/>
      <c r="L53" s="19"/>
    </row>
    <row r="54" spans="1:12" x14ac:dyDescent="0.2">
      <c r="A54" s="27" t="s">
        <v>5</v>
      </c>
      <c r="B54" s="19">
        <f t="shared" si="0"/>
        <v>0</v>
      </c>
      <c r="C54" s="19"/>
      <c r="D54" s="19"/>
      <c r="E54" s="19"/>
      <c r="F54" s="19"/>
      <c r="G54" s="19"/>
      <c r="H54" s="19"/>
      <c r="I54" s="19"/>
      <c r="J54" s="19"/>
      <c r="K54" s="19"/>
      <c r="L54" s="19"/>
    </row>
    <row r="55" spans="1:12" x14ac:dyDescent="0.2">
      <c r="A55" s="27" t="s">
        <v>4</v>
      </c>
      <c r="B55" s="19">
        <f t="shared" si="0"/>
        <v>3000</v>
      </c>
      <c r="C55" s="19">
        <f>6*500</f>
        <v>3000</v>
      </c>
      <c r="D55" s="19"/>
      <c r="E55" s="19"/>
      <c r="F55" s="19"/>
      <c r="G55" s="19"/>
      <c r="H55" s="19"/>
      <c r="I55" s="19"/>
      <c r="J55" s="19"/>
      <c r="K55" s="19"/>
      <c r="L55" s="19"/>
    </row>
    <row r="56" spans="1:12" x14ac:dyDescent="0.2">
      <c r="A56" s="27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</row>
    <row r="57" spans="1:12" ht="15" x14ac:dyDescent="0.25">
      <c r="A57" s="26" t="s">
        <v>44</v>
      </c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</row>
    <row r="58" spans="1:12" x14ac:dyDescent="0.2">
      <c r="A58" s="27" t="s">
        <v>45</v>
      </c>
      <c r="B58" s="19">
        <f t="shared" si="0"/>
        <v>300</v>
      </c>
      <c r="C58" s="19">
        <v>300</v>
      </c>
      <c r="D58" s="19"/>
      <c r="E58" s="19"/>
      <c r="F58" s="19"/>
      <c r="G58" s="19"/>
      <c r="H58" s="19"/>
      <c r="I58" s="19"/>
      <c r="J58" s="19"/>
      <c r="K58" s="19"/>
      <c r="L58" s="19"/>
    </row>
    <row r="59" spans="1:12" x14ac:dyDescent="0.2">
      <c r="A59" s="27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</row>
    <row r="60" spans="1:12" ht="15" x14ac:dyDescent="0.25">
      <c r="A60" s="26" t="s">
        <v>73</v>
      </c>
      <c r="B60" s="19">
        <f t="shared" si="0"/>
        <v>58700</v>
      </c>
      <c r="C60" s="19">
        <v>58700</v>
      </c>
      <c r="D60" s="19"/>
      <c r="E60" s="19"/>
      <c r="F60" s="19"/>
      <c r="G60" s="19"/>
      <c r="H60" s="19"/>
      <c r="I60" s="19"/>
      <c r="J60" s="19"/>
      <c r="K60" s="19"/>
      <c r="L60" s="19"/>
    </row>
    <row r="61" spans="1:12" ht="15" x14ac:dyDescent="0.25">
      <c r="A61" s="26" t="s">
        <v>74</v>
      </c>
      <c r="B61" s="19">
        <f t="shared" si="0"/>
        <v>8000</v>
      </c>
      <c r="C61" s="19">
        <v>8000</v>
      </c>
      <c r="D61" s="19"/>
      <c r="E61" s="19"/>
      <c r="F61" s="19"/>
      <c r="G61" s="19"/>
      <c r="H61" s="19"/>
      <c r="I61" s="19"/>
      <c r="J61" s="19"/>
      <c r="K61" s="19"/>
      <c r="L61" s="19"/>
    </row>
    <row r="62" spans="1:12" x14ac:dyDescent="0.2">
      <c r="A62" s="27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</row>
    <row r="63" spans="1:12" ht="15" x14ac:dyDescent="0.25">
      <c r="A63" s="26" t="s">
        <v>81</v>
      </c>
      <c r="B63" s="19">
        <f t="shared" si="0"/>
        <v>0</v>
      </c>
      <c r="C63" s="19"/>
      <c r="D63" s="19"/>
      <c r="E63" s="19"/>
      <c r="F63" s="19"/>
      <c r="G63" s="19"/>
      <c r="H63" s="19"/>
      <c r="I63" s="19"/>
      <c r="J63" s="19"/>
      <c r="K63" s="19"/>
      <c r="L63" s="19"/>
    </row>
    <row r="64" spans="1:12" ht="15" x14ac:dyDescent="0.25">
      <c r="A64" s="30" t="s">
        <v>46</v>
      </c>
      <c r="B64" s="20">
        <f>SUM(B5:B63)</f>
        <v>355735</v>
      </c>
      <c r="C64" s="20">
        <f>SUM(C5:C63)</f>
        <v>267885</v>
      </c>
      <c r="D64" s="20">
        <f t="shared" ref="D64:L64" si="1">SUM(D5:D63)</f>
        <v>0</v>
      </c>
      <c r="E64" s="20">
        <f t="shared" si="1"/>
        <v>0</v>
      </c>
      <c r="F64" s="20">
        <f t="shared" si="1"/>
        <v>0</v>
      </c>
      <c r="G64" s="20">
        <f t="shared" si="1"/>
        <v>12000</v>
      </c>
      <c r="H64" s="20">
        <f t="shared" si="1"/>
        <v>55000</v>
      </c>
      <c r="I64" s="20">
        <f t="shared" si="1"/>
        <v>8000</v>
      </c>
      <c r="J64" s="20">
        <f t="shared" si="1"/>
        <v>12850</v>
      </c>
      <c r="K64" s="20">
        <f t="shared" si="1"/>
        <v>0</v>
      </c>
      <c r="L64" s="20">
        <f t="shared" si="1"/>
        <v>0</v>
      </c>
    </row>
  </sheetData>
  <mergeCells count="7">
    <mergeCell ref="A1:A2"/>
    <mergeCell ref="D1:F1"/>
    <mergeCell ref="G1:H1"/>
    <mergeCell ref="I1:J1"/>
    <mergeCell ref="K1:L1"/>
    <mergeCell ref="C1:C2"/>
    <mergeCell ref="B1:B2"/>
  </mergeCells>
  <phoneticPr fontId="2" type="noConversion"/>
  <printOptions horizontalCentered="1"/>
  <pageMargins left="0.59055118110236227" right="0.59055118110236227" top="0.78740157480314965" bottom="0.78740157480314965" header="0.39370078740157483" footer="0.19685039370078741"/>
  <pageSetup paperSize="10" scale="50" orientation="landscape" horizontalDpi="4294967292" verticalDpi="4294967292" r:id="rId1"/>
  <headerFooter>
    <oddHeader>&amp;C&amp;"Trebuchet MS,Gras"&amp;12FRUCTÔSE - Budget prévisionnel 2014</oddHeader>
    <oddFooter xml:space="preserve">&amp;L&amp;"Trebuchet MS,Normal"© Culture d'Entreprise | ExtraCité | 26.05.2014&amp;R&amp;"Trebuchet MS,Gras"&amp;F | &amp;A
</oddFooter>
  </headerFooter>
  <extLst>
    <ext xmlns:mx="http://schemas.microsoft.com/office/mac/excel/2008/main" uri="http://schemas.microsoft.com/office/mac/excel/2008/main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"/>
  <sheetViews>
    <sheetView showRuler="0" view="pageLayout" workbookViewId="0">
      <selection activeCell="D20" sqref="D20"/>
    </sheetView>
  </sheetViews>
  <sheetFormatPr baseColWidth="10" defaultRowHeight="12.75" x14ac:dyDescent="0.2"/>
  <cols>
    <col min="1" max="1" width="22.7109375" customWidth="1"/>
    <col min="2" max="2" width="15.5703125" style="34" customWidth="1"/>
    <col min="3" max="3" width="15.5703125" customWidth="1"/>
    <col min="4" max="4" width="15.5703125" style="34" customWidth="1"/>
  </cols>
  <sheetData>
    <row r="1" spans="1:4" s="36" customFormat="1" ht="38.25" x14ac:dyDescent="0.2">
      <c r="B1" s="37" t="s">
        <v>71</v>
      </c>
      <c r="C1" s="36" t="s">
        <v>70</v>
      </c>
      <c r="D1" s="37" t="s">
        <v>72</v>
      </c>
    </row>
    <row r="2" spans="1:4" x14ac:dyDescent="0.2">
      <c r="A2" s="35" t="s">
        <v>68</v>
      </c>
      <c r="B2" s="34">
        <v>880000</v>
      </c>
      <c r="C2">
        <v>15</v>
      </c>
      <c r="D2" s="34">
        <f>B2/C2</f>
        <v>58666.666666666664</v>
      </c>
    </row>
    <row r="3" spans="1:4" x14ac:dyDescent="0.2">
      <c r="A3" s="35" t="s">
        <v>69</v>
      </c>
      <c r="B3" s="34">
        <v>80000</v>
      </c>
      <c r="C3">
        <v>10</v>
      </c>
      <c r="D3" s="34">
        <f>B3/C3</f>
        <v>8000</v>
      </c>
    </row>
  </sheetData>
  <phoneticPr fontId="2" type="noConversion"/>
  <printOptions horizontalCentered="1"/>
  <pageMargins left="0.59055118110236227" right="0.59055118110236227" top="0.78740157480314965" bottom="0.78740157480314965" header="0.39370078740157483" footer="0.19685039370078741"/>
  <pageSetup paperSize="10" orientation="landscape" horizontalDpi="4294967292" verticalDpi="4294967292" r:id="rId1"/>
  <headerFooter>
    <oddHeader>&amp;C&amp;"Trebuchet MS,Gras"&amp;12FRUCTÔSE - Budget prévisionnel 2014</oddHeader>
    <oddFooter xml:space="preserve">&amp;L&amp;"Trebuchet MS,Normal"© Culture d'Entreprise | ExtraCité | 26.05.2014&amp;R&amp;"Trebuchet MS,Gras"&amp;F | &amp;A
</oddFooter>
  </headerFooter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 Analytique produits 2014</vt:lpstr>
      <vt:lpstr>Analytique charges 2014</vt:lpstr>
      <vt:lpstr>Investissements 2015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Patrick</cp:lastModifiedBy>
  <cp:lastPrinted>2014-05-29T10:51:31Z</cp:lastPrinted>
  <dcterms:created xsi:type="dcterms:W3CDTF">2012-10-02T13:08:24Z</dcterms:created>
  <dcterms:modified xsi:type="dcterms:W3CDTF">2014-05-29T10:51:57Z</dcterms:modified>
</cp:coreProperties>
</file>