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9"/>
  </bookViews>
  <sheets>
    <sheet name="TOTAL" sheetId="1" state="visible" r:id="rId2"/>
    <sheet name="SEM" sheetId="2" state="visible" r:id="rId3"/>
    <sheet name="FRUCTOSE" sheetId="3" state="visible" r:id="rId4"/>
    <sheet name="ATTACAFA" sheetId="4" state="visible" r:id="rId5"/>
    <sheet name="GA" sheetId="5" state="visible" r:id="rId6"/>
    <sheet name="ACT JAZZ" sheetId="6" state="visible" r:id="rId7"/>
    <sheet name="AMO" sheetId="7" state="visible" r:id="rId8"/>
    <sheet name="ARENBERG" sheetId="8" state="visible" r:id="rId9"/>
    <sheet name="CAP CALAISIS" sheetId="9" state="visible" r:id="rId10"/>
    <sheet name="PLAINE IM" sheetId="10" state="visible" r:id="rId11"/>
    <sheet name="OFFRE SPECIAL" sheetId="11" state="visible" r:id="rId12"/>
    <sheet name="CAUE CHA" sheetId="12" state="visible" r:id="rId13"/>
    <sheet name="AMPHAZ" sheetId="13" state="visible" r:id="rId14"/>
    <sheet name="DLA" sheetId="14" state="visible" r:id="rId15"/>
    <sheet name="AG CAPTURE" sheetId="15" state="visible" r:id="rId16"/>
    <sheet name="HOLUSION" sheetId="16" state="visible" r:id="rId17"/>
    <sheet name="DIVERS" sheetId="17" state="visible" r:id="rId18"/>
    <sheet name="KRAFT" sheetId="18" state="visible" r:id="rId19"/>
    <sheet name="PRO ASSO" sheetId="19" state="visible" r:id="rId20"/>
    <sheet name="AEROSCULPTURE" sheetId="20" state="visible" r:id="rId21"/>
    <sheet name="LIGHT UP" sheetId="21" state="visible" r:id="rId22"/>
    <sheet name="CLICK WALK" sheetId="22" state="visible" r:id="rId23"/>
    <sheet name="PANIENKI" sheetId="23" state="visible" r:id="rId24"/>
  </sheets>
  <calcPr iterateCount="100" refMode="A1" iterate="false" iterateDelta="0.0001"/>
</workbook>
</file>

<file path=xl/sharedStrings.xml><?xml version="1.0" encoding="utf-8"?>
<sst xmlns="http://schemas.openxmlformats.org/spreadsheetml/2006/main" count="634" uniqueCount="153">
  <si>
    <t>CLIENT :SEM</t>
  </si>
  <si>
    <t>N° CLIENT :1</t>
  </si>
  <si>
    <t>OPERATION :</t>
  </si>
  <si>
    <t>Date :</t>
  </si>
  <si>
    <t>CHARGES</t>
  </si>
  <si>
    <t>PRODUITS</t>
  </si>
  <si>
    <t>Intitulé</t>
  </si>
  <si>
    <t>Montant</t>
  </si>
  <si>
    <t>ACHATS</t>
  </si>
  <si>
    <t>SEM</t>
  </si>
  <si>
    <t>FRUCTOSE</t>
  </si>
  <si>
    <t>ATTACAFA</t>
  </si>
  <si>
    <t>GROUPE A</t>
  </si>
  <si>
    <t>ACT TOURCOING</t>
  </si>
  <si>
    <t>AMO</t>
  </si>
  <si>
    <t>Carburant</t>
  </si>
  <si>
    <t>CCPH ARENBERT</t>
  </si>
  <si>
    <t>LOCATION</t>
  </si>
  <si>
    <t>CAP CALAISIS</t>
  </si>
  <si>
    <t>PLAINE IMAGE</t>
  </si>
  <si>
    <t>OFFRE SPECIALE</t>
  </si>
  <si>
    <t>CAUE CHARENTES</t>
  </si>
  <si>
    <t>AMPHAZ</t>
  </si>
  <si>
    <t>DLA</t>
  </si>
  <si>
    <t>AGENCE CAPTURE</t>
  </si>
  <si>
    <t>FRAIS DE DEPLACEMENT</t>
  </si>
  <si>
    <t>HOLUSION</t>
  </si>
  <si>
    <t>DIVERS</t>
  </si>
  <si>
    <t>KRAFT</t>
  </si>
  <si>
    <t>PRODUCTION ASSOCIEE</t>
  </si>
  <si>
    <t>PAIE</t>
  </si>
  <si>
    <t>AEROSCULPTURE</t>
  </si>
  <si>
    <t>FICHE DE PAIE</t>
  </si>
  <si>
    <t>LIGHT UP</t>
  </si>
  <si>
    <t>CREATION</t>
  </si>
  <si>
    <t>CLICK&amp; WALK</t>
  </si>
  <si>
    <t>AUTRE CHARGES</t>
  </si>
  <si>
    <t>PANIENKI</t>
  </si>
  <si>
    <t>CHARGES DE PERSONNEL TECHNIQUE</t>
  </si>
  <si>
    <t>PRESTATION SOUS TRAITANCE</t>
  </si>
  <si>
    <t>TOTAL</t>
  </si>
  <si>
    <t>DESCRIPTIF COMMANDE :</t>
  </si>
  <si>
    <t>Peinture studio</t>
  </si>
  <si>
    <t>CHARGES DE PERSONNEL (sal+ charges)</t>
  </si>
  <si>
    <t>CLIENT :FRUCTOSE</t>
  </si>
  <si>
    <t>N° CLIENT :2</t>
  </si>
  <si>
    <t>DIR TEC</t>
  </si>
  <si>
    <t>CLIENT :ATTACAFA</t>
  </si>
  <si>
    <t>N° CLIENT :4</t>
  </si>
  <si>
    <t>CLIENT : GROUPE A</t>
  </si>
  <si>
    <t>N° CLIENT :5</t>
  </si>
  <si>
    <t>CLIENT : ACTION CULTURELLE TG</t>
  </si>
  <si>
    <t>N° CLIENT :7</t>
  </si>
  <si>
    <t>Régie de site</t>
  </si>
  <si>
    <t>Loc mat et transport</t>
  </si>
  <si>
    <t>Transport container</t>
  </si>
  <si>
    <t>CLIENT : AMO</t>
  </si>
  <si>
    <t>N° CLIENT : 12</t>
  </si>
  <si>
    <t>CLIENT : COM COM PORTES DU HAINAUT</t>
  </si>
  <si>
    <t>N° CLIENT : 39</t>
  </si>
  <si>
    <r>
      <t xml:space="preserve">OPERATION : </t>
    </r>
    <r>
      <rPr>
        <b val="true"/>
        <sz val="12"/>
        <color rgb="FF000000"/>
        <rFont val="Calibri"/>
        <family val="2"/>
        <charset val="1"/>
      </rPr>
      <t xml:space="preserve">ARENBERG Construction décor UFA</t>
    </r>
  </si>
  <si>
    <r>
      <t xml:space="preserve">Date : </t>
    </r>
    <r>
      <rPr>
        <b val="true"/>
        <sz val="11"/>
        <color rgb="FF000000"/>
        <rFont val="Calibri"/>
        <family val="2"/>
        <charset val="1"/>
      </rPr>
      <t xml:space="preserve">du 8 février au 6 avril 2016</t>
    </r>
  </si>
  <si>
    <t>CONSTRUCTION DECOR</t>
  </si>
  <si>
    <t>Matériaux et consommable</t>
  </si>
  <si>
    <t>Carburant 7 lieux</t>
  </si>
  <si>
    <t>Location véhicule</t>
  </si>
  <si>
    <t>Location véhicule démontage</t>
  </si>
  <si>
    <t>Déplacement personnel + prime d'outillage</t>
  </si>
  <si>
    <t>Déplacement Nico prépa</t>
  </si>
  <si>
    <t>FICHE DE PAIE (28) + 2</t>
  </si>
  <si>
    <t>CREATION (7)</t>
  </si>
  <si>
    <t>Repas et alimentation</t>
  </si>
  <si>
    <t>Repas resto</t>
  </si>
  <si>
    <t>Repas démontage</t>
  </si>
  <si>
    <t>Scénographe montage</t>
  </si>
  <si>
    <t>Chef constructeur</t>
  </si>
  <si>
    <t>Constructeurs intermittents + électro</t>
  </si>
  <si>
    <t>Démontage</t>
  </si>
  <si>
    <t>Rémi VANDERMECH</t>
  </si>
  <si>
    <t>SMART</t>
  </si>
  <si>
    <t>Virginie</t>
  </si>
  <si>
    <t>Alex</t>
  </si>
  <si>
    <t>solde</t>
  </si>
  <si>
    <t>CLIENT : CAP CALAISIS</t>
  </si>
  <si>
    <t>N° CLIENT : 17</t>
  </si>
  <si>
    <t>CLIENT : PLAINE IMAGE</t>
  </si>
  <si>
    <t>N° CLIENT : 18</t>
  </si>
  <si>
    <t>SHOWROOM FEVRIER 2016</t>
  </si>
  <si>
    <t>SHOWROOM FEVRIER SUITE</t>
  </si>
  <si>
    <t>DECOR AVRIL</t>
  </si>
  <si>
    <t>MONTAGE EDITION NUMERIQUE</t>
  </si>
  <si>
    <t>REGIE EDITION NUMERIQUE</t>
  </si>
  <si>
    <t>DECOR MAI</t>
  </si>
  <si>
    <t>REGIE 100ème entreprise</t>
  </si>
  <si>
    <t>POLE SANTE</t>
  </si>
  <si>
    <t>CANON</t>
  </si>
  <si>
    <t>GRAIN DE MALICE</t>
  </si>
  <si>
    <t>MISE A JOUR SHOWROOM</t>
  </si>
  <si>
    <t>PREPARATION DU SALON CREER</t>
  </si>
  <si>
    <t>CONSTRUCTION SHOWROMM</t>
  </si>
  <si>
    <t>CLIENT : OFFRE SPECIALE</t>
  </si>
  <si>
    <t>N° CLIENT :</t>
  </si>
  <si>
    <t>FORUM DES REVES</t>
  </si>
  <si>
    <t>CLIENT : CAUE CHARENTES</t>
  </si>
  <si>
    <t>MONTAGE EXPO SUPER H</t>
  </si>
  <si>
    <t>DEMONTAGE EXPO SUPER H</t>
  </si>
  <si>
    <t>Carburant La Roche sur Yon/Brouage AR</t>
  </si>
  <si>
    <t>CAMION MONTAGE</t>
  </si>
  <si>
    <t>AR LILLE/LA ROCHE SUR YON (forfait)</t>
  </si>
  <si>
    <t>PEAGE Lille Brouage AR</t>
  </si>
  <si>
    <t>REPAS</t>
  </si>
  <si>
    <t>HEBERGEMENT</t>
  </si>
  <si>
    <t>REMBROUYSEMENT FRAIS KILOMETRIQUE</t>
  </si>
  <si>
    <t>PHILOS MONTAGE</t>
  </si>
  <si>
    <t>PHILOS DEMONTAGE</t>
  </si>
  <si>
    <t>SOLDE</t>
  </si>
  <si>
    <t>CLIENT : AMPHAZ</t>
  </si>
  <si>
    <t>N° CLIENT : 22</t>
  </si>
  <si>
    <t>OPERA DE LILLE</t>
  </si>
  <si>
    <t>SHOW CONCERT ATTICHES</t>
  </si>
  <si>
    <t>OPERA LILLE</t>
  </si>
  <si>
    <t>CONCERT SHOW ATTICHES</t>
  </si>
  <si>
    <t>CLIENT : DLA</t>
  </si>
  <si>
    <t>BGE PICARDIE BROSSIERS</t>
  </si>
  <si>
    <t>TIRE LAINE</t>
  </si>
  <si>
    <t>CLIENT : AGENCE CAPTURE</t>
  </si>
  <si>
    <t>N° CLIENT : 24</t>
  </si>
  <si>
    <t>CLIENT : HOLUSION</t>
  </si>
  <si>
    <t>N° CLIENT : 25</t>
  </si>
  <si>
    <t>CLIENT : TOUT EN SCENE</t>
  </si>
  <si>
    <t>N° CLIENT : 26</t>
  </si>
  <si>
    <t>ART &amp; HO</t>
  </si>
  <si>
    <t>CATERING</t>
  </si>
  <si>
    <t>LE 188 CATERING</t>
  </si>
  <si>
    <t>VILLE DE LILLE SERV CULT</t>
  </si>
  <si>
    <t>JADE BRICO EXPO</t>
  </si>
  <si>
    <t>LE FRESNOY</t>
  </si>
  <si>
    <t>ART OH PHILIPPE PARENT</t>
  </si>
  <si>
    <t>JADE</t>
  </si>
  <si>
    <t>CLIENT : KRAFT</t>
  </si>
  <si>
    <t>N° CLIENT : 27</t>
  </si>
  <si>
    <t>CLIENT : PRODUCTION ASSOCIEE</t>
  </si>
  <si>
    <t>N° CLIENT : 29</t>
  </si>
  <si>
    <t>CLIENT : AEROSCULPTURE</t>
  </si>
  <si>
    <t>N° CLIENT : 32</t>
  </si>
  <si>
    <t>CLIENT : LIGHT UP</t>
  </si>
  <si>
    <t>N° CLIENT : 33</t>
  </si>
  <si>
    <t>PREPARATION DIRIGEABLE</t>
  </si>
  <si>
    <t>INSTALLATION VIDEO UFA</t>
  </si>
  <si>
    <t>INSTALLATION VIDEO</t>
  </si>
  <si>
    <t>CLIENT : CLICK &amp; WALK</t>
  </si>
  <si>
    <t>N° CLIENT : 36</t>
  </si>
  <si>
    <t>CLIENT : PANIENKI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</si>
</sst>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  <fill>
      <patternFill patternType="solid">
        <fgColor rgb="FFFFFFC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9" activeCellId="0" sqref="E9"/>
    </sheetView>
  </sheetViews>
  <sheetFormatPr defaultRowHeight="13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0</v>
      </c>
      <c r="B1" s="2"/>
      <c r="C1" s="2"/>
      <c r="D1" s="2" t="s">
        <v>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7" t="s">
        <v>7</v>
      </c>
      <c r="D4" s="6" t="s">
        <v>6</v>
      </c>
      <c r="E4" s="7" t="s">
        <v>7</v>
      </c>
    </row>
    <row r="5" customFormat="false" ht="13.8" hidden="false" customHeight="false" outlineLevel="0" collapsed="false">
      <c r="A5" s="8"/>
      <c r="B5" s="9" t="s">
        <v>8</v>
      </c>
      <c r="C5" s="10" t="n">
        <f aca="false">SEM!C5+FRUCTOSE!C5+ATTACAFA!C5+GA!C5+'ACT JAZZ'!C5+AMO!C5+ARENBERG!C5+'CAP CALAISIS'!C5+'PLAINE IM'!C5+'OFFRE SPECIAL'!C5+'CAUE CHA'!C5+AMPHAZ!C5+DLA!C5+'AG CAPTURE'!C5+HOLUSION!C5+DIVERS!C5+KRAFT!C5+'PRO ASSO'!C5+AEROSCULPTURE!C5+'LIGHT UP'!C5+'CLICK WALK'!C5+PANIENKI!C5</f>
        <v>16123.7</v>
      </c>
      <c r="D5" s="6" t="s">
        <v>9</v>
      </c>
      <c r="E5" s="7" t="n">
        <f aca="false">SEM!E49</f>
        <v>285</v>
      </c>
    </row>
    <row r="6" customFormat="false" ht="13.8" hidden="false" customHeight="false" outlineLevel="0" collapsed="false">
      <c r="A6" s="11"/>
      <c r="B6" s="6"/>
      <c r="C6" s="10"/>
      <c r="D6" s="6" t="s">
        <v>10</v>
      </c>
      <c r="E6" s="7" t="n">
        <f aca="false">FRUCTOSE!E49</f>
        <v>0</v>
      </c>
    </row>
    <row r="7" customFormat="false" ht="13.8" hidden="false" customHeight="false" outlineLevel="0" collapsed="false">
      <c r="A7" s="11"/>
      <c r="B7" s="6"/>
      <c r="C7" s="10"/>
      <c r="D7" s="6" t="s">
        <v>11</v>
      </c>
      <c r="E7" s="7" t="n">
        <f aca="false">ATTACAFA!E49</f>
        <v>0</v>
      </c>
    </row>
    <row r="8" customFormat="false" ht="13.8" hidden="false" customHeight="false" outlineLevel="0" collapsed="false">
      <c r="A8" s="11"/>
      <c r="B8" s="6"/>
      <c r="C8" s="10"/>
      <c r="D8" s="6" t="s">
        <v>12</v>
      </c>
      <c r="E8" s="7" t="n">
        <f aca="false">GA!E49</f>
        <v>0</v>
      </c>
    </row>
    <row r="9" customFormat="false" ht="13.8" hidden="false" customHeight="false" outlineLevel="0" collapsed="false">
      <c r="A9" s="11"/>
      <c r="B9" s="6"/>
      <c r="C9" s="10"/>
      <c r="D9" s="6" t="s">
        <v>13</v>
      </c>
      <c r="E9" s="7" t="n">
        <f aca="false">'ACT JAZZ'!E49</f>
        <v>4302</v>
      </c>
    </row>
    <row r="10" customFormat="false" ht="13.8" hidden="false" customHeight="false" outlineLevel="0" collapsed="false">
      <c r="A10" s="12"/>
      <c r="B10" s="13"/>
      <c r="C10" s="10"/>
      <c r="D10" s="6" t="s">
        <v>14</v>
      </c>
      <c r="E10" s="7" t="n">
        <f aca="false">AMO!E49</f>
        <v>0</v>
      </c>
    </row>
    <row r="11" customFormat="false" ht="13.8" hidden="false" customHeight="false" outlineLevel="0" collapsed="false">
      <c r="A11" s="11"/>
      <c r="B11" s="6" t="s">
        <v>15</v>
      </c>
      <c r="C11" s="10"/>
      <c r="D11" s="6" t="s">
        <v>16</v>
      </c>
      <c r="E11" s="7" t="n">
        <f aca="false">ARENBERG!E49</f>
        <v>115450</v>
      </c>
    </row>
    <row r="12" customFormat="false" ht="13.8" hidden="false" customHeight="false" outlineLevel="0" collapsed="false">
      <c r="A12" s="8"/>
      <c r="B12" s="9" t="s">
        <v>17</v>
      </c>
      <c r="C12" s="10" t="n">
        <f aca="false">SEM!C12+FRUCTOSE!C12+ATTACAFA!C12+GA!C12+'ACT JAZZ'!C12+AMO!C12+ARENBERG!C12+'CAP CALAISIS'!C12+'PLAINE IM'!C12+'OFFRE SPECIAL'!C12+'CAUE CHA'!C12+AMPHAZ!C12+DLA!C12+'AG CAPTURE'!C12+HOLUSION!C12+DIVERS!C12+KRAFT!C12+'PRO ASSO'!C12+AEROSCULPTURE!C12+'LIGHT UP'!C12+'CLICK WALK'!C12+PANIENKI!C12</f>
        <v>1114.01</v>
      </c>
      <c r="D12" s="6" t="s">
        <v>18</v>
      </c>
      <c r="E12" s="7" t="n">
        <f aca="false">'CAP CALAISIS'!E49</f>
        <v>0</v>
      </c>
    </row>
    <row r="13" customFormat="false" ht="13.8" hidden="false" customHeight="false" outlineLevel="0" collapsed="false">
      <c r="A13" s="11"/>
      <c r="B13" s="6"/>
      <c r="C13" s="10"/>
      <c r="D13" s="6" t="s">
        <v>19</v>
      </c>
      <c r="E13" s="7" t="n">
        <f aca="false">'PLAINE IM'!E60</f>
        <v>5826.13</v>
      </c>
    </row>
    <row r="14" customFormat="false" ht="13.8" hidden="false" customHeight="false" outlineLevel="0" collapsed="false">
      <c r="A14" s="11"/>
      <c r="B14" s="6"/>
      <c r="C14" s="10"/>
      <c r="D14" s="6" t="s">
        <v>20</v>
      </c>
      <c r="E14" s="7" t="n">
        <f aca="false">'OFFRE SPECIAL'!E49</f>
        <v>750</v>
      </c>
    </row>
    <row r="15" customFormat="false" ht="13.8" hidden="false" customHeight="false" outlineLevel="0" collapsed="false">
      <c r="A15" s="11"/>
      <c r="B15" s="6"/>
      <c r="C15" s="10"/>
      <c r="D15" s="6" t="s">
        <v>21</v>
      </c>
      <c r="E15" s="7" t="n">
        <f aca="false">'CAUE CHA'!E49</f>
        <v>3093</v>
      </c>
    </row>
    <row r="16" customFormat="false" ht="13.8" hidden="false" customHeight="false" outlineLevel="0" collapsed="false">
      <c r="A16" s="11"/>
      <c r="B16" s="6"/>
      <c r="C16" s="10"/>
      <c r="D16" s="6" t="s">
        <v>22</v>
      </c>
      <c r="E16" s="7" t="n">
        <f aca="false">AMPHAZ!E49</f>
        <v>975</v>
      </c>
    </row>
    <row r="17" customFormat="false" ht="13.8" hidden="false" customHeight="false" outlineLevel="0" collapsed="false">
      <c r="A17" s="12"/>
      <c r="B17" s="13"/>
      <c r="C17" s="10"/>
      <c r="D17" s="6" t="s">
        <v>23</v>
      </c>
      <c r="E17" s="7" t="n">
        <f aca="false">DLA!E49</f>
        <v>9200</v>
      </c>
    </row>
    <row r="18" customFormat="false" ht="13.8" hidden="false" customHeight="false" outlineLevel="0" collapsed="false">
      <c r="A18" s="12"/>
      <c r="B18" s="13"/>
      <c r="C18" s="10"/>
      <c r="D18" s="6" t="s">
        <v>24</v>
      </c>
      <c r="E18" s="7" t="n">
        <f aca="false">'AG CAPTURE'!E49</f>
        <v>0</v>
      </c>
    </row>
    <row r="19" customFormat="false" ht="13.8" hidden="false" customHeight="false" outlineLevel="0" collapsed="false">
      <c r="A19" s="11"/>
      <c r="B19" s="9" t="s">
        <v>25</v>
      </c>
      <c r="C19" s="10" t="n">
        <f aca="false">SEM!C19+FRUCTOSE!C19+ATTACAFA!C19+GA!C19+'ACT JAZZ'!C19+AMO!C19+ARENBERG!C19+'CAP CALAISIS'!C19+'PLAINE IM'!C19+'OFFRE SPECIAL'!C19+'CAUE CHA'!C19+AMPHAZ!C19+DLA!C19+'AG CAPTURE'!C19+HOLUSION!C19+DIVERS!C19+KRAFT!C19+'PRO ASSO'!C19+AEROSCULPTURE!C19+'LIGHT UP'!C19+'CLICK WALK'!C19+PANIENKI!C19</f>
        <v>3949.1</v>
      </c>
      <c r="D19" s="6" t="s">
        <v>26</v>
      </c>
      <c r="E19" s="7" t="n">
        <f aca="false">HOLUSION!E49</f>
        <v>0</v>
      </c>
    </row>
    <row r="20" customFormat="false" ht="13.8" hidden="false" customHeight="false" outlineLevel="0" collapsed="false">
      <c r="A20" s="11"/>
      <c r="B20" s="6"/>
      <c r="C20" s="10"/>
      <c r="D20" s="6" t="s">
        <v>27</v>
      </c>
      <c r="E20" s="7" t="n">
        <f aca="false">DIVERS!E49</f>
        <v>5394</v>
      </c>
    </row>
    <row r="21" customFormat="false" ht="13.8" hidden="false" customHeight="false" outlineLevel="0" collapsed="false">
      <c r="A21" s="11"/>
      <c r="B21" s="6"/>
      <c r="C21" s="10"/>
      <c r="D21" s="6" t="s">
        <v>28</v>
      </c>
      <c r="E21" s="7" t="n">
        <f aca="false">KRAFT!E49</f>
        <v>0</v>
      </c>
    </row>
    <row r="22" customFormat="false" ht="13.8" hidden="false" customHeight="false" outlineLevel="0" collapsed="false">
      <c r="A22" s="11"/>
      <c r="B22" s="6"/>
      <c r="C22" s="10"/>
      <c r="D22" s="6" t="s">
        <v>29</v>
      </c>
      <c r="E22" s="7" t="n">
        <f aca="false">'PRO ASSO'!E49</f>
        <v>0</v>
      </c>
    </row>
    <row r="23" customFormat="false" ht="13.8" hidden="false" customHeight="false" outlineLevel="0" collapsed="false">
      <c r="A23" s="11"/>
      <c r="B23" s="9" t="s">
        <v>30</v>
      </c>
      <c r="C23" s="10" t="n">
        <f aca="false">SEM!C23+FRUCTOSE!C23+ATTACAFA!C23+GA!C23+'ACT JAZZ'!C23+AMO!C23+ARENBERG!C23+'CAP CALAISIS'!C23+'PLAINE IM'!C23+'OFFRE SPECIAL'!C23+'CAUE CHA'!C23+AMPHAZ!C23+DLA!C23+'AG CAPTURE'!C23+HOLUSION!C23+DIVERS!C23+KRAFT!C23+'PRO ASSO'!C23+AEROSCULPTURE!C23+'LIGHT UP'!C23+'CLICK WALK'!C23+PANIENKI!C23</f>
        <v>1175</v>
      </c>
      <c r="D23" s="6" t="s">
        <v>31</v>
      </c>
      <c r="E23" s="7" t="n">
        <f aca="false">AEROSCULPTURE!E49</f>
        <v>0</v>
      </c>
    </row>
    <row r="24" customFormat="false" ht="13.8" hidden="false" customHeight="false" outlineLevel="0" collapsed="false">
      <c r="A24" s="12"/>
      <c r="B24" s="13" t="s">
        <v>32</v>
      </c>
      <c r="C24" s="14" t="n">
        <f aca="false">SEM!C24+FRUCTOSE!C24+ATTACAFA!C24+GA!C24+'ACT JAZZ'!C24+AMO!C24+ARENBERG!C24+'CAP CALAISIS'!C24+'PLAINE IM'!C24+'OFFRE SPECIAL'!C24+'CAUE CHA'!C24+AMPHAZ!C24+DLA!C24+'AG CAPTURE'!C24+HOLUSION!C24+DIVERS!C24+KRAFT!C24+'PRO ASSO'!C24+AEROSCULPTURE!C24+'LIGHT UP'!C24+'CLICK WALK'!C24+PANIENKI!C24</f>
        <v>860</v>
      </c>
      <c r="D24" s="6" t="s">
        <v>33</v>
      </c>
      <c r="E24" s="7" t="n">
        <f aca="false">'LIGHT UP'!E49</f>
        <v>3574</v>
      </c>
    </row>
    <row r="25" customFormat="false" ht="13.8" hidden="false" customHeight="false" outlineLevel="0" collapsed="false">
      <c r="A25" s="12"/>
      <c r="B25" s="13" t="s">
        <v>34</v>
      </c>
      <c r="C25" s="14" t="n">
        <f aca="false">SEM!C25+FRUCTOSE!C25+ATTACAFA!C25+GA!C25+'ACT JAZZ'!C25+AMO!C25+ARENBERG!C25+'CAP CALAISIS'!C25+'PLAINE IM'!C25+'OFFRE SPECIAL'!C25+'CAUE CHA'!C25+AMPHAZ!C25+DLA!C25+'AG CAPTURE'!C25+HOLUSION!C25+DIVERS!C25+KRAFT!C25+'PRO ASSO'!C25+AEROSCULPTURE!C25+'LIGHT UP'!C25+'CLICK WALK'!C25+PANIENKI!C25</f>
        <v>135</v>
      </c>
      <c r="D25" s="6" t="s">
        <v>35</v>
      </c>
      <c r="E25" s="7" t="n">
        <f aca="false">'CLICK WALK'!E49</f>
        <v>0</v>
      </c>
    </row>
    <row r="26" customFormat="false" ht="13.8" hidden="false" customHeight="false" outlineLevel="0" collapsed="false">
      <c r="A26" s="11"/>
      <c r="B26" s="9" t="s">
        <v>36</v>
      </c>
      <c r="C26" s="10" t="n">
        <f aca="false">SEM!C26+FRUCTOSE!C26+ATTACAFA!C26+GA!C26+'ACT JAZZ'!C26+AMO!C26+ARENBERG!C26+'CAP CALAISIS'!C26+'PLAINE IM'!C26+'OFFRE SPECIAL'!C26+'CAUE CHA'!C26+AMPHAZ!C26+DLA!C26+'AG CAPTURE'!C26+HOLUSION!C26+DIVERS!C26+KRAFT!C26+'PRO ASSO'!C26+AEROSCULPTURE!C26+'LIGHT UP'!C26+'CLICK WALK'!C26+PANIENKI!C26</f>
        <v>3604.26</v>
      </c>
      <c r="D26" s="6" t="s">
        <v>37</v>
      </c>
      <c r="E26" s="7" t="n">
        <f aca="false">PANIENKI!E49</f>
        <v>0</v>
      </c>
    </row>
    <row r="27" customFormat="false" ht="13.8" hidden="false" customHeight="false" outlineLevel="0" collapsed="false">
      <c r="A27" s="11"/>
      <c r="B27" s="6"/>
      <c r="C27" s="10"/>
      <c r="D27" s="6"/>
      <c r="E27" s="7"/>
    </row>
    <row r="28" customFormat="false" ht="13.8" hidden="false" customHeight="false" outlineLevel="0" collapsed="false">
      <c r="A28" s="11"/>
      <c r="B28" s="6"/>
      <c r="C28" s="10"/>
      <c r="D28" s="6"/>
      <c r="E28" s="7"/>
    </row>
    <row r="29" customFormat="false" ht="13.8" hidden="false" customHeight="false" outlineLevel="0" collapsed="false">
      <c r="A29" s="11"/>
      <c r="B29" s="6"/>
      <c r="C29" s="10"/>
      <c r="D29" s="6"/>
      <c r="E29" s="7"/>
    </row>
    <row r="30" customFormat="false" ht="13.8" hidden="false" customHeight="false" outlineLevel="0" collapsed="false">
      <c r="A30" s="11"/>
      <c r="B30" s="6"/>
      <c r="C30" s="10"/>
      <c r="D30" s="6"/>
      <c r="E30" s="7"/>
    </row>
    <row r="31" customFormat="false" ht="13.8" hidden="false" customHeight="false" outlineLevel="0" collapsed="false">
      <c r="A31" s="11"/>
      <c r="B31" s="6"/>
      <c r="C31" s="10"/>
      <c r="D31" s="6"/>
      <c r="E31" s="7"/>
    </row>
    <row r="32" customFormat="false" ht="13.8" hidden="false" customHeight="false" outlineLevel="0" collapsed="false">
      <c r="A32" s="11"/>
      <c r="B32" s="6"/>
      <c r="C32" s="10"/>
      <c r="D32" s="6"/>
      <c r="E32" s="7"/>
    </row>
    <row r="33" customFormat="false" ht="13.8" hidden="false" customHeight="false" outlineLevel="0" collapsed="false">
      <c r="A33" s="8"/>
      <c r="B33" s="9" t="s">
        <v>38</v>
      </c>
      <c r="C33" s="10" t="n">
        <f aca="false">SEM!C33+FRUCTOSE!C33+ATTACAFA!C33+GA!C33+'ACT JAZZ'!C33+AMO!C33+ARENBERG!C33+'CAP CALAISIS'!C33+'PLAINE IM'!C33+'OFFRE SPECIAL'!C33+'CAUE CHA'!C33+AMPHAZ!C33+DLA!C33+'AG CAPTURE'!C33+HOLUSION!C33+DIVERS!C33+KRAFT!C33+'PRO ASSO'!C33+AEROSCULPTURE!C33+'LIGHT UP'!C33+'CLICK WALK'!C33+PANIENKI!C33</f>
        <v>72786.79</v>
      </c>
      <c r="D33" s="6"/>
      <c r="E33" s="7"/>
    </row>
    <row r="34" customFormat="false" ht="13.8" hidden="false" customHeight="false" outlineLevel="0" collapsed="false">
      <c r="A34" s="11"/>
      <c r="B34" s="6"/>
      <c r="C34" s="7"/>
      <c r="D34" s="6"/>
      <c r="E34" s="7"/>
    </row>
    <row r="35" customFormat="false" ht="13.8" hidden="false" customHeight="false" outlineLevel="0" collapsed="false">
      <c r="A35" s="11"/>
      <c r="B35" s="6"/>
      <c r="C35" s="7"/>
      <c r="D35" s="6"/>
      <c r="E35" s="7"/>
    </row>
    <row r="36" customFormat="false" ht="13.8" hidden="false" customHeight="false" outlineLevel="0" collapsed="false">
      <c r="A36" s="11"/>
      <c r="B36" s="6"/>
      <c r="C36" s="7"/>
      <c r="D36" s="6"/>
      <c r="E36" s="7"/>
    </row>
    <row r="37" customFormat="false" ht="13.8" hidden="false" customHeight="false" outlineLevel="0" collapsed="false">
      <c r="A37" s="11"/>
      <c r="B37" s="6"/>
      <c r="C37" s="7"/>
      <c r="D37" s="6"/>
      <c r="E37" s="7"/>
    </row>
    <row r="38" customFormat="false" ht="13.8" hidden="false" customHeight="false" outlineLevel="0" collapsed="false">
      <c r="A38" s="11"/>
      <c r="B38" s="6"/>
      <c r="C38" s="7"/>
      <c r="D38" s="6"/>
      <c r="E38" s="7"/>
    </row>
    <row r="39" customFormat="false" ht="13.8" hidden="false" customHeight="false" outlineLevel="0" collapsed="false">
      <c r="A39" s="11"/>
      <c r="B39" s="6"/>
      <c r="C39" s="7"/>
      <c r="D39" s="6"/>
      <c r="E39" s="7"/>
    </row>
    <row r="40" customFormat="false" ht="13.8" hidden="false" customHeight="false" outlineLevel="0" collapsed="false">
      <c r="A40" s="11"/>
      <c r="B40" s="6"/>
      <c r="C40" s="7"/>
      <c r="D40" s="6"/>
      <c r="E40" s="7"/>
    </row>
    <row r="41" customFormat="false" ht="13.8" hidden="false" customHeight="false" outlineLevel="0" collapsed="false">
      <c r="A41" s="11"/>
      <c r="B41" s="6"/>
      <c r="C41" s="7"/>
      <c r="D41" s="6"/>
      <c r="E41" s="7"/>
    </row>
    <row r="42" customFormat="false" ht="13.8" hidden="false" customHeight="false" outlineLevel="0" collapsed="false">
      <c r="A42" s="11"/>
      <c r="B42" s="9" t="s">
        <v>39</v>
      </c>
      <c r="C42" s="7" t="n">
        <f aca="false">SEM!C42+FRUCTOSE!C42+ATTACAFA!C42+'ACT JAZZ'!C42+AMO!C42+ARENBERG!C42+'CAP CALAISIS'!C42+'PLAINE IM'!C53+'OFFRE SPECIAL'!C42+'CAUE CHA'!C42+AMPHAZ!C42+DLA!C42+'AG CAPTURE'!C42+HOLUSION!C42+DIVERS!C42+KRAFT!C42+'PRO ASSO'!C42+AEROSCULPTURE!C42+'LIGHT UP'!C42+'CLICK WALK'!C42+PANIENKI!C42</f>
        <v>19282</v>
      </c>
      <c r="D42" s="6"/>
      <c r="E42" s="7"/>
    </row>
    <row r="43" customFormat="false" ht="13.8" hidden="false" customHeight="false" outlineLevel="0" collapsed="false">
      <c r="A43" s="11"/>
      <c r="B43" s="6"/>
      <c r="C43" s="7"/>
      <c r="D43" s="6"/>
      <c r="E43" s="7"/>
    </row>
    <row r="44" customFormat="false" ht="13.8" hidden="false" customHeight="false" outlineLevel="0" collapsed="false">
      <c r="A44" s="5"/>
      <c r="B44" s="6"/>
      <c r="C44" s="10"/>
      <c r="D44" s="6"/>
      <c r="E44" s="7"/>
    </row>
    <row r="45" customFormat="false" ht="13.8" hidden="false" customHeight="false" outlineLevel="0" collapsed="false">
      <c r="A45" s="5"/>
      <c r="B45" s="6"/>
      <c r="C45" s="10"/>
      <c r="D45" s="6"/>
      <c r="E45" s="7"/>
    </row>
    <row r="46" customFormat="false" ht="13.8" hidden="false" customHeight="false" outlineLevel="0" collapsed="false">
      <c r="A46" s="5"/>
      <c r="B46" s="6"/>
      <c r="C46" s="10"/>
      <c r="D46" s="6"/>
      <c r="E46" s="7"/>
    </row>
    <row r="47" customFormat="false" ht="13.8" hidden="false" customHeight="false" outlineLevel="0" collapsed="false">
      <c r="A47" s="5"/>
      <c r="B47" s="6"/>
      <c r="C47" s="10"/>
      <c r="D47" s="6"/>
      <c r="E47" s="7"/>
    </row>
    <row r="48" customFormat="false" ht="13.8" hidden="false" customHeight="false" outlineLevel="0" collapsed="false">
      <c r="A48" s="5"/>
      <c r="B48" s="6"/>
      <c r="C48" s="10"/>
      <c r="D48" s="6"/>
      <c r="E48" s="7"/>
    </row>
    <row r="49" customFormat="false" ht="13.8" hidden="false" customHeight="false" outlineLevel="0" collapsed="false">
      <c r="A49" s="5"/>
      <c r="B49" s="15" t="s">
        <v>40</v>
      </c>
      <c r="C49" s="16" t="n">
        <f aca="false">C5+C12+C19+C23+C26+C33+C42</f>
        <v>118034.86</v>
      </c>
      <c r="D49" s="15" t="s">
        <v>40</v>
      </c>
      <c r="E49" s="16" t="n">
        <f aca="false">SUM(E5:E48)</f>
        <v>148849.13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7"/>
  <sheetViews>
    <sheetView windowProtection="false" showFormulas="false" showGridLines="tru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I10" activeCellId="0" sqref="I1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85</v>
      </c>
      <c r="B1" s="2"/>
      <c r="C1" s="2"/>
      <c r="D1" s="2" t="s">
        <v>86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24" t="s">
        <v>87</v>
      </c>
      <c r="E5" s="25" t="n">
        <v>290</v>
      </c>
    </row>
    <row r="6" customFormat="false" ht="13.8" hidden="false" customHeight="false" outlineLevel="0" collapsed="false">
      <c r="A6" s="11"/>
      <c r="B6" s="6"/>
      <c r="C6" s="6"/>
      <c r="D6" s="24" t="s">
        <v>88</v>
      </c>
      <c r="E6" s="25" t="n">
        <v>870</v>
      </c>
    </row>
    <row r="7" customFormat="false" ht="13.8" hidden="false" customHeight="false" outlineLevel="0" collapsed="false">
      <c r="A7" s="11"/>
      <c r="B7" s="6"/>
      <c r="C7" s="6"/>
      <c r="D7" s="24" t="s">
        <v>89</v>
      </c>
      <c r="E7" s="25" t="n">
        <v>285</v>
      </c>
    </row>
    <row r="8" customFormat="false" ht="13.8" hidden="false" customHeight="false" outlineLevel="0" collapsed="false">
      <c r="A8" s="11"/>
      <c r="B8" s="6"/>
      <c r="C8" s="6"/>
      <c r="D8" s="24" t="s">
        <v>90</v>
      </c>
      <c r="E8" s="25" t="n">
        <v>285</v>
      </c>
    </row>
    <row r="9" customFormat="false" ht="13.8" hidden="false" customHeight="false" outlineLevel="0" collapsed="false">
      <c r="A9" s="11"/>
      <c r="B9" s="6"/>
      <c r="C9" s="6"/>
      <c r="D9" s="24" t="s">
        <v>91</v>
      </c>
      <c r="E9" s="25" t="n">
        <v>320</v>
      </c>
    </row>
    <row r="10" customFormat="false" ht="13.8" hidden="false" customHeight="false" outlineLevel="0" collapsed="false">
      <c r="A10" s="12"/>
      <c r="B10" s="13"/>
      <c r="C10" s="18"/>
      <c r="D10" s="24" t="s">
        <v>92</v>
      </c>
      <c r="E10" s="25" t="n">
        <v>570</v>
      </c>
    </row>
    <row r="11" customFormat="false" ht="13.8" hidden="false" customHeight="false" outlineLevel="0" collapsed="false">
      <c r="A11" s="11"/>
      <c r="B11" s="6" t="s">
        <v>15</v>
      </c>
      <c r="C11" s="19"/>
      <c r="D11" s="24" t="s">
        <v>93</v>
      </c>
      <c r="E11" s="25" t="n">
        <v>356.2</v>
      </c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24" t="s">
        <v>94</v>
      </c>
      <c r="E12" s="25" t="n">
        <v>498.68</v>
      </c>
    </row>
    <row r="13" customFormat="false" ht="13.8" hidden="false" customHeight="false" outlineLevel="0" collapsed="false">
      <c r="A13" s="11"/>
      <c r="B13" s="6"/>
      <c r="C13" s="6"/>
      <c r="D13" s="24" t="s">
        <v>95</v>
      </c>
      <c r="E13" s="25" t="n">
        <v>285</v>
      </c>
    </row>
    <row r="14" customFormat="false" ht="13.8" hidden="false" customHeight="false" outlineLevel="0" collapsed="false">
      <c r="A14" s="11"/>
      <c r="B14" s="6"/>
      <c r="C14" s="6"/>
      <c r="D14" s="24" t="s">
        <v>96</v>
      </c>
      <c r="E14" s="25" t="n">
        <v>142.5</v>
      </c>
    </row>
    <row r="15" customFormat="false" ht="13.8" hidden="false" customHeight="false" outlineLevel="0" collapsed="false">
      <c r="A15" s="11"/>
      <c r="B15" s="6"/>
      <c r="C15" s="6"/>
      <c r="D15" s="24" t="s">
        <v>97</v>
      </c>
      <c r="E15" s="25" t="n">
        <v>855</v>
      </c>
    </row>
    <row r="16" customFormat="false" ht="13.8" hidden="false" customHeight="false" outlineLevel="0" collapsed="false">
      <c r="A16" s="11"/>
      <c r="B16" s="6"/>
      <c r="C16" s="6"/>
      <c r="D16" s="24" t="s">
        <v>98</v>
      </c>
      <c r="E16" s="25" t="n">
        <v>498.75</v>
      </c>
    </row>
    <row r="17" customFormat="false" ht="13.8" hidden="false" customHeight="false" outlineLevel="0" collapsed="false">
      <c r="A17" s="12"/>
      <c r="B17" s="13"/>
      <c r="C17" s="6"/>
      <c r="D17" s="6" t="s">
        <v>99</v>
      </c>
      <c r="E17" s="13" t="n">
        <v>570</v>
      </c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v>260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80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SUM(C34:C52)</f>
        <v>4640.5</v>
      </c>
      <c r="D33" s="6"/>
      <c r="E33" s="6"/>
    </row>
    <row r="34" customFormat="false" ht="13.8" hidden="false" customHeight="false" outlineLevel="0" collapsed="false">
      <c r="A34" s="11"/>
      <c r="B34" s="24" t="s">
        <v>87</v>
      </c>
      <c r="C34" s="6" t="n">
        <v>248</v>
      </c>
      <c r="D34" s="6"/>
      <c r="E34" s="6"/>
    </row>
    <row r="35" customFormat="false" ht="13.8" hidden="false" customHeight="false" outlineLevel="0" collapsed="false">
      <c r="A35" s="11"/>
      <c r="B35" s="24" t="s">
        <v>88</v>
      </c>
      <c r="C35" s="6" t="n">
        <v>744</v>
      </c>
      <c r="D35" s="6"/>
      <c r="E35" s="6"/>
    </row>
    <row r="36" customFormat="false" ht="13.8" hidden="false" customHeight="false" outlineLevel="0" collapsed="false">
      <c r="A36" s="11"/>
      <c r="B36" s="24" t="s">
        <v>89</v>
      </c>
      <c r="C36" s="6" t="n">
        <v>222</v>
      </c>
      <c r="D36" s="6"/>
      <c r="E36" s="6"/>
    </row>
    <row r="37" customFormat="false" ht="13.8" hidden="false" customHeight="false" outlineLevel="0" collapsed="false">
      <c r="A37" s="11"/>
      <c r="B37" s="24" t="s">
        <v>90</v>
      </c>
      <c r="C37" s="6" t="n">
        <v>248</v>
      </c>
      <c r="D37" s="6"/>
      <c r="E37" s="6"/>
    </row>
    <row r="38" customFormat="false" ht="13.8" hidden="false" customHeight="false" outlineLevel="0" collapsed="false">
      <c r="A38" s="11"/>
      <c r="B38" s="24" t="s">
        <v>91</v>
      </c>
      <c r="C38" s="6"/>
      <c r="D38" s="6"/>
      <c r="E38" s="6"/>
    </row>
    <row r="39" customFormat="false" ht="13.8" hidden="false" customHeight="false" outlineLevel="0" collapsed="false">
      <c r="A39" s="11"/>
      <c r="B39" s="24" t="s">
        <v>92</v>
      </c>
      <c r="C39" s="6" t="n">
        <v>497</v>
      </c>
      <c r="D39" s="6"/>
      <c r="E39" s="6"/>
    </row>
    <row r="40" customFormat="false" ht="13.8" hidden="false" customHeight="false" outlineLevel="0" collapsed="false">
      <c r="A40" s="11"/>
      <c r="B40" s="24" t="s">
        <v>93</v>
      </c>
      <c r="C40" s="6" t="n">
        <v>274</v>
      </c>
      <c r="D40" s="6"/>
      <c r="E40" s="6"/>
    </row>
    <row r="41" customFormat="false" ht="13.8" hidden="false" customHeight="false" outlineLevel="0" collapsed="false">
      <c r="A41" s="11"/>
      <c r="B41" s="24" t="s">
        <v>94</v>
      </c>
      <c r="C41" s="6" t="n">
        <v>384</v>
      </c>
      <c r="D41" s="6"/>
      <c r="E41" s="6"/>
    </row>
    <row r="42" customFormat="false" ht="13.8" hidden="false" customHeight="false" outlineLevel="0" collapsed="false">
      <c r="A42" s="11"/>
      <c r="B42" s="24" t="s">
        <v>95</v>
      </c>
      <c r="C42" s="6" t="n">
        <v>219</v>
      </c>
      <c r="D42" s="6"/>
      <c r="E42" s="6"/>
    </row>
    <row r="43" customFormat="false" ht="13.8" hidden="false" customHeight="false" outlineLevel="0" collapsed="false">
      <c r="A43" s="11"/>
      <c r="B43" s="24" t="s">
        <v>96</v>
      </c>
      <c r="C43" s="6" t="n">
        <v>110</v>
      </c>
      <c r="D43" s="6"/>
      <c r="E43" s="6"/>
    </row>
    <row r="44" customFormat="false" ht="13.8" hidden="false" customHeight="false" outlineLevel="0" collapsed="false">
      <c r="A44" s="11"/>
      <c r="B44" s="24" t="s">
        <v>97</v>
      </c>
      <c r="C44" s="6" t="n">
        <v>745</v>
      </c>
      <c r="D44" s="6"/>
      <c r="E44" s="6"/>
    </row>
    <row r="45" customFormat="false" ht="13.8" hidden="false" customHeight="false" outlineLevel="0" collapsed="false">
      <c r="A45" s="11"/>
      <c r="B45" s="24" t="s">
        <v>98</v>
      </c>
      <c r="C45" s="6" t="n">
        <v>443.5</v>
      </c>
      <c r="D45" s="6"/>
      <c r="E45" s="6"/>
    </row>
    <row r="46" customFormat="false" ht="13.8" hidden="false" customHeight="false" outlineLevel="0" collapsed="false">
      <c r="A46" s="11"/>
      <c r="B46" s="6" t="s">
        <v>99</v>
      </c>
      <c r="C46" s="6" t="n">
        <v>506</v>
      </c>
      <c r="D46" s="6"/>
      <c r="E46" s="6"/>
    </row>
    <row r="47" customFormat="false" ht="13.8" hidden="false" customHeight="false" outlineLevel="0" collapsed="false">
      <c r="A47" s="11"/>
      <c r="B47" s="6"/>
      <c r="C47" s="6"/>
      <c r="D47" s="6"/>
      <c r="E47" s="6"/>
    </row>
    <row r="48" customFormat="false" ht="13.8" hidden="false" customHeight="false" outlineLevel="0" collapsed="false">
      <c r="A48" s="11"/>
      <c r="B48" s="6"/>
      <c r="C48" s="6"/>
      <c r="D48" s="6"/>
      <c r="E48" s="6"/>
    </row>
    <row r="49" customFormat="false" ht="13.8" hidden="false" customHeight="false" outlineLevel="0" collapsed="false">
      <c r="A49" s="11"/>
      <c r="B49" s="6"/>
      <c r="C49" s="6"/>
      <c r="D49" s="6"/>
      <c r="E49" s="6"/>
    </row>
    <row r="50" customFormat="false" ht="13.8" hidden="false" customHeight="false" outlineLevel="0" collapsed="false">
      <c r="A50" s="11"/>
      <c r="B50" s="6"/>
      <c r="C50" s="6"/>
      <c r="D50" s="6"/>
      <c r="E50" s="6"/>
    </row>
    <row r="51" customFormat="false" ht="13.8" hidden="false" customHeight="false" outlineLevel="0" collapsed="false">
      <c r="A51" s="11"/>
      <c r="B51" s="6"/>
      <c r="C51" s="6"/>
      <c r="D51" s="6"/>
      <c r="E51" s="6"/>
    </row>
    <row r="52" customFormat="false" ht="13.8" hidden="false" customHeight="false" outlineLevel="0" collapsed="false">
      <c r="A52" s="11"/>
      <c r="B52" s="6"/>
      <c r="C52" s="6"/>
      <c r="D52" s="6"/>
      <c r="E52" s="6"/>
    </row>
    <row r="53" customFormat="false" ht="13.8" hidden="false" customHeight="false" outlineLevel="0" collapsed="false">
      <c r="A53" s="11"/>
      <c r="B53" s="9" t="s">
        <v>39</v>
      </c>
      <c r="C53" s="6" t="n">
        <f aca="false">SUM(C54:C59)</f>
        <v>0</v>
      </c>
      <c r="D53" s="6"/>
      <c r="E53" s="6"/>
    </row>
    <row r="54" customFormat="false" ht="13.8" hidden="false" customHeight="false" outlineLevel="0" collapsed="false">
      <c r="A54" s="11"/>
      <c r="B54" s="6"/>
      <c r="C54" s="6"/>
      <c r="D54" s="6"/>
      <c r="E54" s="6"/>
    </row>
    <row r="55" customFormat="false" ht="13.8" hidden="false" customHeight="false" outlineLevel="0" collapsed="false">
      <c r="A55" s="5"/>
      <c r="B55" s="6"/>
      <c r="C55" s="9"/>
      <c r="D55" s="6"/>
      <c r="E55" s="6"/>
    </row>
    <row r="56" customFormat="false" ht="13.8" hidden="false" customHeight="false" outlineLevel="0" collapsed="false">
      <c r="A56" s="5"/>
      <c r="B56" s="6"/>
      <c r="C56" s="9"/>
      <c r="D56" s="6"/>
      <c r="E56" s="6"/>
    </row>
    <row r="57" customFormat="false" ht="13.8" hidden="false" customHeight="false" outlineLevel="0" collapsed="false">
      <c r="A57" s="5"/>
      <c r="B57" s="6"/>
      <c r="C57" s="9"/>
      <c r="D57" s="6"/>
      <c r="E57" s="6"/>
    </row>
    <row r="58" customFormat="false" ht="13.8" hidden="false" customHeight="false" outlineLevel="0" collapsed="false">
      <c r="A58" s="5"/>
      <c r="B58" s="6"/>
      <c r="C58" s="9"/>
      <c r="D58" s="6"/>
      <c r="E58" s="6"/>
    </row>
    <row r="59" customFormat="false" ht="13.8" hidden="false" customHeight="false" outlineLevel="0" collapsed="false">
      <c r="A59" s="5"/>
      <c r="B59" s="6"/>
      <c r="C59" s="9"/>
      <c r="D59" s="6"/>
      <c r="E59" s="6"/>
    </row>
    <row r="60" customFormat="false" ht="13.8" hidden="false" customHeight="false" outlineLevel="0" collapsed="false">
      <c r="A60" s="5"/>
      <c r="B60" s="15" t="s">
        <v>40</v>
      </c>
      <c r="C60" s="15" t="n">
        <f aca="false">C5+C12+C19+C23+C26+C33+C53</f>
        <v>4900.5</v>
      </c>
      <c r="D60" s="15" t="s">
        <v>40</v>
      </c>
      <c r="E60" s="15" t="n">
        <f aca="false">SUM(E5:E59)</f>
        <v>5826.13</v>
      </c>
    </row>
    <row r="61" customFormat="false" ht="13.8" hidden="false" customHeight="false" outlineLevel="0" collapsed="false">
      <c r="B61" s="17" t="s">
        <v>41</v>
      </c>
      <c r="C61" s="17"/>
      <c r="D61" s="17"/>
      <c r="E61" s="17"/>
    </row>
    <row r="62" customFormat="false" ht="12.8" hidden="false" customHeight="false" outlineLevel="0" collapsed="false">
      <c r="B62" s="17"/>
      <c r="C62" s="17"/>
      <c r="D62" s="17"/>
      <c r="E62" s="17"/>
    </row>
    <row r="63" customFormat="false" ht="12.8" hidden="false" customHeight="false" outlineLevel="0" collapsed="false">
      <c r="B63" s="17"/>
      <c r="C63" s="17"/>
      <c r="D63" s="17"/>
      <c r="E63" s="17"/>
    </row>
    <row r="64" customFormat="false" ht="12.8" hidden="false" customHeight="false" outlineLevel="0" collapsed="false">
      <c r="B64" s="17"/>
      <c r="C64" s="17"/>
      <c r="D64" s="17"/>
      <c r="E64" s="17"/>
    </row>
    <row r="65" customFormat="false" ht="12.8" hidden="false" customHeight="false" outlineLevel="0" collapsed="false">
      <c r="B65" s="17"/>
      <c r="C65" s="17"/>
      <c r="D65" s="17"/>
      <c r="E65" s="17"/>
    </row>
    <row r="66" customFormat="false" ht="12.8" hidden="false" customHeight="false" outlineLevel="0" collapsed="false">
      <c r="E66" s="0" t="n">
        <f aca="false">E60-C60</f>
        <v>925.629999999999</v>
      </c>
    </row>
    <row r="67" customFormat="false" ht="13.8" hidden="false" customHeight="false" outlineLevel="0" collapsed="false"/>
  </sheetData>
  <mergeCells count="7">
    <mergeCell ref="A1:C1"/>
    <mergeCell ref="D1:E1"/>
    <mergeCell ref="A2:C2"/>
    <mergeCell ref="D2:E2"/>
    <mergeCell ref="A3:C3"/>
    <mergeCell ref="D3:E3"/>
    <mergeCell ref="B61:E6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34" activeCellId="0" sqref="C3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100</v>
      </c>
      <c r="B1" s="2"/>
      <c r="C1" s="2"/>
      <c r="D1" s="2" t="s">
        <v>101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102</v>
      </c>
      <c r="E5" s="6" t="n">
        <v>750</v>
      </c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20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20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700</v>
      </c>
      <c r="D33" s="6"/>
      <c r="E33" s="6"/>
    </row>
    <row r="34" customFormat="false" ht="13.8" hidden="false" customHeight="false" outlineLevel="0" collapsed="false">
      <c r="A34" s="11"/>
      <c r="B34" s="6" t="s">
        <v>102</v>
      </c>
      <c r="C34" s="6" t="n">
        <v>700</v>
      </c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720</v>
      </c>
      <c r="D49" s="15" t="s">
        <v>40</v>
      </c>
      <c r="E49" s="15" t="n">
        <f aca="false">SUM(E5:E48)</f>
        <v>750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5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1" activeCellId="0" sqref="C3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103</v>
      </c>
      <c r="B1" s="2"/>
      <c r="C1" s="2"/>
      <c r="D1" s="2" t="s">
        <v>101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44.7</v>
      </c>
      <c r="D5" s="6" t="s">
        <v>104</v>
      </c>
      <c r="E5" s="6" t="n">
        <v>3093</v>
      </c>
    </row>
    <row r="6" customFormat="false" ht="13.8" hidden="false" customHeight="false" outlineLevel="0" collapsed="false">
      <c r="A6" s="11"/>
      <c r="B6" s="6"/>
      <c r="C6" s="6"/>
      <c r="D6" s="6" t="s">
        <v>105</v>
      </c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6" t="s">
        <v>106</v>
      </c>
      <c r="C10" s="26" t="n">
        <v>44.7</v>
      </c>
      <c r="D10" s="6"/>
      <c r="E10" s="6"/>
    </row>
    <row r="11" customFormat="false" ht="13.8" hidden="false" customHeight="false" outlineLevel="0" collapsed="false">
      <c r="A11" s="11"/>
      <c r="B11" s="6"/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205.01</v>
      </c>
      <c r="D12" s="6"/>
      <c r="E12" s="6"/>
    </row>
    <row r="13" customFormat="false" ht="13.8" hidden="false" customHeight="false" outlineLevel="0" collapsed="false">
      <c r="A13" s="11"/>
      <c r="B13" s="6" t="s">
        <v>107</v>
      </c>
      <c r="C13" s="6" t="n">
        <v>205.01</v>
      </c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101.1</v>
      </c>
      <c r="D19" s="6"/>
      <c r="E19" s="6"/>
    </row>
    <row r="20" customFormat="false" ht="13.8" hidden="false" customHeight="false" outlineLevel="0" collapsed="false">
      <c r="A20" s="11"/>
      <c r="B20" s="6" t="s">
        <v>108</v>
      </c>
      <c r="C20" s="6"/>
      <c r="D20" s="13"/>
      <c r="E20" s="13"/>
    </row>
    <row r="21" customFormat="false" ht="13.8" hidden="false" customHeight="false" outlineLevel="0" collapsed="false">
      <c r="A21" s="11"/>
      <c r="B21" s="6" t="s">
        <v>109</v>
      </c>
      <c r="C21" s="6" t="n">
        <v>101.1</v>
      </c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9" t="n">
        <f aca="false">SUM(C24:C25)</f>
        <v>20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20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1233.26</v>
      </c>
      <c r="D26" s="6"/>
      <c r="E26" s="6"/>
    </row>
    <row r="27" customFormat="false" ht="13.8" hidden="false" customHeight="false" outlineLevel="0" collapsed="false">
      <c r="A27" s="11"/>
      <c r="B27" s="6" t="s">
        <v>110</v>
      </c>
      <c r="C27" s="6" t="n">
        <v>208.13</v>
      </c>
      <c r="D27" s="6"/>
      <c r="E27" s="6"/>
    </row>
    <row r="28" customFormat="false" ht="13.8" hidden="false" customHeight="false" outlineLevel="0" collapsed="false">
      <c r="A28" s="11"/>
      <c r="B28" s="6" t="s">
        <v>111</v>
      </c>
      <c r="C28" s="6" t="n">
        <v>285.57</v>
      </c>
      <c r="D28" s="6"/>
      <c r="E28" s="6"/>
    </row>
    <row r="29" customFormat="false" ht="13.8" hidden="false" customHeight="false" outlineLevel="0" collapsed="false">
      <c r="A29" s="11"/>
      <c r="B29" s="6" t="s">
        <v>112</v>
      </c>
      <c r="C29" s="6" t="n">
        <v>739.56</v>
      </c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660</v>
      </c>
      <c r="D33" s="6"/>
      <c r="E33" s="6"/>
    </row>
    <row r="34" customFormat="false" ht="13.8" hidden="false" customHeight="false" outlineLevel="0" collapsed="false">
      <c r="A34" s="11"/>
      <c r="B34" s="6" t="s">
        <v>113</v>
      </c>
      <c r="C34" s="6" t="n">
        <v>660</v>
      </c>
      <c r="D34" s="6"/>
      <c r="E34" s="6"/>
    </row>
    <row r="35" customFormat="false" ht="13.8" hidden="false" customHeight="false" outlineLevel="0" collapsed="false">
      <c r="A35" s="11"/>
      <c r="B35" s="6" t="s">
        <v>114</v>
      </c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2264.07</v>
      </c>
      <c r="D49" s="15" t="s">
        <v>40</v>
      </c>
      <c r="E49" s="15" t="n">
        <f aca="false">SUM(E5:E48)</f>
        <v>3093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  <row r="51" customFormat="false" ht="12.8" hidden="false" customHeight="false" outlineLevel="0" collapsed="false">
      <c r="B51" s="17"/>
      <c r="C51" s="17"/>
      <c r="D51" s="17"/>
      <c r="E51" s="17"/>
    </row>
    <row r="52" customFormat="false" ht="12.8" hidden="false" customHeight="false" outlineLevel="0" collapsed="false">
      <c r="B52" s="17"/>
      <c r="C52" s="17"/>
      <c r="D52" s="17"/>
      <c r="E52" s="17"/>
    </row>
    <row r="53" customFormat="false" ht="12.8" hidden="false" customHeight="false" outlineLevel="0" collapsed="false">
      <c r="B53" s="17"/>
      <c r="C53" s="17"/>
      <c r="D53" s="17"/>
      <c r="E53" s="17"/>
    </row>
    <row r="54" customFormat="false" ht="12.8" hidden="false" customHeight="false" outlineLevel="0" collapsed="false">
      <c r="B54" s="17"/>
      <c r="C54" s="17"/>
      <c r="D54" s="17"/>
      <c r="E54" s="17"/>
    </row>
    <row r="55" customFormat="false" ht="12.8" hidden="false" customHeight="false" outlineLevel="0" collapsed="false">
      <c r="D55" s="0" t="s">
        <v>115</v>
      </c>
      <c r="E55" s="0" t="n">
        <f aca="false">E49-C49</f>
        <v>828.93</v>
      </c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7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G10" activeCellId="0" sqref="G1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116</v>
      </c>
      <c r="B1" s="2"/>
      <c r="C1" s="2"/>
      <c r="D1" s="2" t="s">
        <v>117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 t="s">
        <v>118</v>
      </c>
      <c r="E5" s="9" t="n">
        <v>225</v>
      </c>
    </row>
    <row r="6" customFormat="false" ht="13.8" hidden="false" customHeight="false" outlineLevel="0" collapsed="false">
      <c r="A6" s="11"/>
      <c r="B6" s="6"/>
      <c r="C6" s="6"/>
      <c r="D6" s="6" t="s">
        <v>119</v>
      </c>
      <c r="E6" s="6" t="n">
        <v>750</v>
      </c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20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20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820.29</v>
      </c>
      <c r="D33" s="6"/>
      <c r="E33" s="6"/>
    </row>
    <row r="34" customFormat="false" ht="13.8" hidden="false" customHeight="false" outlineLevel="0" collapsed="false">
      <c r="A34" s="11"/>
      <c r="B34" s="6" t="s">
        <v>120</v>
      </c>
      <c r="C34" s="6" t="n">
        <v>160.29</v>
      </c>
      <c r="D34" s="6"/>
      <c r="E34" s="6"/>
    </row>
    <row r="35" customFormat="false" ht="13.8" hidden="false" customHeight="false" outlineLevel="0" collapsed="false">
      <c r="A35" s="11"/>
      <c r="B35" s="6" t="s">
        <v>121</v>
      </c>
      <c r="C35" s="6" t="n">
        <v>660</v>
      </c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840.29</v>
      </c>
      <c r="D49" s="15" t="s">
        <v>40</v>
      </c>
      <c r="E49" s="15" t="n">
        <f aca="false">SUM(E5:E48)</f>
        <v>975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  <row r="67" customFormat="false" ht="13.8" hidden="false" customHeight="false" outlineLevel="0" collapsed="false"/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G8" activeCellId="0" sqref="G8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122</v>
      </c>
      <c r="B1" s="2"/>
      <c r="C1" s="2"/>
      <c r="D1" s="2" t="s">
        <v>101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123</v>
      </c>
      <c r="E5" s="6" t="n">
        <v>7350</v>
      </c>
    </row>
    <row r="6" customFormat="false" ht="13.8" hidden="false" customHeight="false" outlineLevel="0" collapsed="false">
      <c r="A6" s="11"/>
      <c r="B6" s="6"/>
      <c r="C6" s="6"/>
      <c r="D6" s="6" t="s">
        <v>124</v>
      </c>
      <c r="E6" s="6" t="n">
        <v>1850</v>
      </c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4250</v>
      </c>
      <c r="D42" s="6"/>
      <c r="E42" s="6"/>
    </row>
    <row r="43" customFormat="false" ht="13.8" hidden="false" customHeight="false" outlineLevel="0" collapsed="false">
      <c r="A43" s="11"/>
      <c r="B43" s="6" t="s">
        <v>123</v>
      </c>
      <c r="C43" s="6" t="n">
        <v>4250</v>
      </c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4250</v>
      </c>
      <c r="D49" s="15" t="s">
        <v>40</v>
      </c>
      <c r="E49" s="15" t="n">
        <f aca="false">SUM(E5:E48)</f>
        <v>9200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34" activeCellId="0" sqref="C3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125</v>
      </c>
      <c r="B1" s="2"/>
      <c r="C1" s="2"/>
      <c r="D1" s="2" t="s">
        <v>126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SUM(C34:C40)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4" activeCellId="0" sqref="C3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127</v>
      </c>
      <c r="B1" s="2"/>
      <c r="C1" s="2"/>
      <c r="D1" s="2" t="s">
        <v>128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129</v>
      </c>
      <c r="B1" s="2"/>
      <c r="C1" s="2"/>
      <c r="D1" s="2" t="s">
        <v>130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339</v>
      </c>
      <c r="D5" s="9" t="s">
        <v>131</v>
      </c>
      <c r="E5" s="9" t="n">
        <v>490</v>
      </c>
    </row>
    <row r="6" customFormat="false" ht="13.8" hidden="false" customHeight="false" outlineLevel="0" collapsed="false">
      <c r="A6" s="11"/>
      <c r="B6" s="6" t="s">
        <v>132</v>
      </c>
      <c r="C6" s="6" t="n">
        <v>339</v>
      </c>
      <c r="D6" s="6" t="s">
        <v>133</v>
      </c>
      <c r="E6" s="6" t="n">
        <v>772</v>
      </c>
    </row>
    <row r="7" customFormat="false" ht="13.8" hidden="false" customHeight="false" outlineLevel="0" collapsed="false">
      <c r="A7" s="11"/>
      <c r="B7" s="6"/>
      <c r="C7" s="6"/>
      <c r="D7" s="6" t="s">
        <v>134</v>
      </c>
      <c r="E7" s="6" t="n">
        <v>1040</v>
      </c>
    </row>
    <row r="8" customFormat="false" ht="13.8" hidden="false" customHeight="false" outlineLevel="0" collapsed="false">
      <c r="A8" s="11"/>
      <c r="B8" s="6"/>
      <c r="C8" s="6"/>
      <c r="D8" s="6" t="s">
        <v>135</v>
      </c>
      <c r="E8" s="6" t="n">
        <v>1088</v>
      </c>
    </row>
    <row r="9" customFormat="false" ht="13.8" hidden="false" customHeight="false" outlineLevel="0" collapsed="false">
      <c r="A9" s="11"/>
      <c r="B9" s="6"/>
      <c r="C9" s="6"/>
      <c r="D9" s="6" t="s">
        <v>136</v>
      </c>
      <c r="E9" s="6" t="n">
        <v>2004</v>
      </c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921</v>
      </c>
      <c r="D33" s="6"/>
      <c r="E33" s="6"/>
    </row>
    <row r="34" customFormat="false" ht="13.8" hidden="false" customHeight="false" outlineLevel="0" collapsed="false">
      <c r="A34" s="11"/>
      <c r="B34" s="6" t="s">
        <v>137</v>
      </c>
      <c r="C34" s="6" t="n">
        <v>340</v>
      </c>
      <c r="D34" s="6"/>
      <c r="E34" s="6"/>
    </row>
    <row r="35" customFormat="false" ht="13.8" hidden="false" customHeight="false" outlineLevel="0" collapsed="false">
      <c r="A35" s="11"/>
      <c r="B35" s="6" t="s">
        <v>138</v>
      </c>
      <c r="C35" s="6" t="n">
        <v>581</v>
      </c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1260</v>
      </c>
      <c r="D49" s="15" t="s">
        <v>40</v>
      </c>
      <c r="E49" s="15" t="n">
        <f aca="false">SUM(E5:E48)</f>
        <v>5394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4" activeCellId="0" sqref="C3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139</v>
      </c>
      <c r="B1" s="2"/>
      <c r="C1" s="2"/>
      <c r="D1" s="2" t="s">
        <v>140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34" activeCellId="0" sqref="C3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141</v>
      </c>
      <c r="B1" s="2"/>
      <c r="C1" s="2"/>
      <c r="D1" s="2" t="s">
        <v>142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50" activeCellId="0" sqref="B5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0</v>
      </c>
      <c r="B1" s="2"/>
      <c r="C1" s="2"/>
      <c r="D1" s="2" t="s">
        <v>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42</v>
      </c>
      <c r="E5" s="6" t="n">
        <v>285</v>
      </c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20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20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SUM(C34:C40)</f>
        <v>222</v>
      </c>
      <c r="D33" s="6"/>
      <c r="E33" s="6"/>
    </row>
    <row r="34" customFormat="false" ht="13.8" hidden="false" customHeight="false" outlineLevel="0" collapsed="false">
      <c r="A34" s="11"/>
      <c r="B34" s="6" t="s">
        <v>42</v>
      </c>
      <c r="C34" s="6" t="n">
        <v>222</v>
      </c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242</v>
      </c>
      <c r="D49" s="15" t="s">
        <v>40</v>
      </c>
      <c r="E49" s="15" t="n">
        <f aca="false">SUM(E5:E48)</f>
        <v>285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4" activeCellId="0" sqref="C3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143</v>
      </c>
      <c r="B1" s="2"/>
      <c r="C1" s="2"/>
      <c r="D1" s="2" t="s">
        <v>144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5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34" activeCellId="0" sqref="C3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145</v>
      </c>
      <c r="B1" s="2"/>
      <c r="C1" s="2"/>
      <c r="D1" s="2" t="s">
        <v>146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147</v>
      </c>
      <c r="E5" s="6" t="n">
        <v>2990</v>
      </c>
    </row>
    <row r="6" customFormat="false" ht="13.8" hidden="false" customHeight="false" outlineLevel="0" collapsed="false">
      <c r="A6" s="11"/>
      <c r="B6" s="6"/>
      <c r="C6" s="6"/>
      <c r="D6" s="6" t="s">
        <v>148</v>
      </c>
      <c r="E6" s="6" t="n">
        <v>584</v>
      </c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40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40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3156</v>
      </c>
      <c r="D33" s="6"/>
      <c r="E33" s="6"/>
    </row>
    <row r="34" customFormat="false" ht="13.8" hidden="false" customHeight="false" outlineLevel="0" collapsed="false">
      <c r="A34" s="11"/>
      <c r="B34" s="6" t="s">
        <v>147</v>
      </c>
      <c r="C34" s="6" t="n">
        <v>2667</v>
      </c>
      <c r="D34" s="6"/>
      <c r="E34" s="6"/>
    </row>
    <row r="35" customFormat="false" ht="13.8" hidden="false" customHeight="false" outlineLevel="0" collapsed="false">
      <c r="A35" s="11"/>
      <c r="B35" s="6" t="s">
        <v>149</v>
      </c>
      <c r="C35" s="6" t="n">
        <v>489</v>
      </c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3196</v>
      </c>
      <c r="D49" s="15" t="s">
        <v>40</v>
      </c>
      <c r="E49" s="15" t="n">
        <f aca="false">SUM(E5:E48)</f>
        <v>3574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  <row r="51" customFormat="false" ht="12.8" hidden="false" customHeight="false" outlineLevel="0" collapsed="false">
      <c r="B51" s="17"/>
      <c r="C51" s="17"/>
      <c r="D51" s="17"/>
      <c r="E51" s="17"/>
    </row>
    <row r="52" customFormat="false" ht="12.8" hidden="false" customHeight="false" outlineLevel="0" collapsed="false">
      <c r="B52" s="17"/>
      <c r="C52" s="17"/>
      <c r="D52" s="17"/>
      <c r="E52" s="17"/>
    </row>
    <row r="53" customFormat="false" ht="12.8" hidden="false" customHeight="false" outlineLevel="0" collapsed="false">
      <c r="B53" s="17"/>
      <c r="C53" s="17"/>
      <c r="D53" s="17"/>
      <c r="E53" s="17"/>
    </row>
    <row r="54" customFormat="false" ht="12.8" hidden="false" customHeight="false" outlineLevel="0" collapsed="false">
      <c r="B54" s="17"/>
      <c r="C54" s="17"/>
      <c r="D54" s="17"/>
      <c r="E54" s="17"/>
    </row>
    <row r="55" customFormat="false" ht="12.8" hidden="false" customHeight="false" outlineLevel="0" collapsed="false">
      <c r="E55" s="0" t="n">
        <f aca="false">E49-C49</f>
        <v>378</v>
      </c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4" activeCellId="0" sqref="C3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150</v>
      </c>
      <c r="B1" s="2"/>
      <c r="C1" s="2"/>
      <c r="D1" s="2" t="s">
        <v>151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C34" activeCellId="0" sqref="C3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152</v>
      </c>
      <c r="B1" s="2"/>
      <c r="C1" s="2"/>
      <c r="D1" s="2" t="s">
        <v>101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/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J36" activeCellId="0" sqref="J36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44</v>
      </c>
      <c r="B1" s="2"/>
      <c r="C1" s="2"/>
      <c r="D1" s="2" t="s">
        <v>45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 t="s">
        <v>46</v>
      </c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90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60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 t="n">
        <v>30</v>
      </c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1200</v>
      </c>
      <c r="D33" s="6"/>
      <c r="E33" s="6"/>
    </row>
    <row r="34" customFormat="false" ht="13.8" hidden="false" customHeight="false" outlineLevel="0" collapsed="false">
      <c r="A34" s="11"/>
      <c r="B34" s="6"/>
      <c r="C34" s="6" t="n">
        <v>1200</v>
      </c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SUM(C43:C47)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1290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50" activeCellId="0" sqref="B5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47</v>
      </c>
      <c r="B1" s="2"/>
      <c r="C1" s="2"/>
      <c r="D1" s="2" t="s">
        <v>48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SUM(C34:C39)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SUM(C43:C47)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49" activeCellId="0" sqref="C4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49</v>
      </c>
      <c r="B1" s="2"/>
      <c r="C1" s="2"/>
      <c r="D1" s="2" t="s">
        <v>50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SUM(C43:C46)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H51" activeCellId="0" sqref="H5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51</v>
      </c>
      <c r="B1" s="2"/>
      <c r="C1" s="2"/>
      <c r="D1" s="2" t="s">
        <v>52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 t="s">
        <v>53</v>
      </c>
      <c r="E5" s="9" t="n">
        <v>2310</v>
      </c>
    </row>
    <row r="6" customFormat="false" ht="13.8" hidden="false" customHeight="false" outlineLevel="0" collapsed="false">
      <c r="A6" s="11"/>
      <c r="B6" s="6"/>
      <c r="C6" s="6"/>
      <c r="D6" s="6" t="s">
        <v>54</v>
      </c>
      <c r="E6" s="6" t="n">
        <v>1992</v>
      </c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792</v>
      </c>
      <c r="D42" s="6"/>
      <c r="E42" s="6"/>
    </row>
    <row r="43" customFormat="false" ht="13.8" hidden="false" customHeight="false" outlineLevel="0" collapsed="false">
      <c r="A43" s="11"/>
      <c r="B43" s="6" t="s">
        <v>55</v>
      </c>
      <c r="C43" s="6" t="n">
        <v>792</v>
      </c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792</v>
      </c>
      <c r="D49" s="15" t="s">
        <v>40</v>
      </c>
      <c r="E49" s="15" t="n">
        <f aca="false">SUM(E5:E48)</f>
        <v>4302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50" activeCellId="0" sqref="B5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56</v>
      </c>
      <c r="B1" s="2"/>
      <c r="C1" s="2"/>
      <c r="D1" s="2" t="s">
        <v>57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0"/>
  <sheetViews>
    <sheetView windowProtection="false"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J42" activeCellId="0" sqref="J42"/>
    </sheetView>
  </sheetViews>
  <sheetFormatPr defaultRowHeight="13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58</v>
      </c>
      <c r="B1" s="2"/>
      <c r="C1" s="2"/>
      <c r="D1" s="2" t="s">
        <v>59</v>
      </c>
      <c r="E1" s="2"/>
    </row>
    <row r="2" customFormat="false" ht="29.85" hidden="false" customHeight="true" outlineLevel="0" collapsed="false">
      <c r="A2" s="20" t="s">
        <v>60</v>
      </c>
      <c r="B2" s="20"/>
      <c r="C2" s="20"/>
      <c r="D2" s="3" t="s">
        <v>61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7" t="s">
        <v>7</v>
      </c>
      <c r="D4" s="6" t="s">
        <v>6</v>
      </c>
      <c r="E4" s="7" t="s">
        <v>7</v>
      </c>
    </row>
    <row r="5" customFormat="false" ht="13.8" hidden="false" customHeight="false" outlineLevel="0" collapsed="false">
      <c r="A5" s="8"/>
      <c r="B5" s="9" t="s">
        <v>8</v>
      </c>
      <c r="C5" s="10" t="n">
        <f aca="false">SUM(C6:C11)</f>
        <v>15740</v>
      </c>
      <c r="D5" s="6" t="s">
        <v>62</v>
      </c>
      <c r="E5" s="7" t="n">
        <v>115450</v>
      </c>
    </row>
    <row r="6" customFormat="false" ht="13.8" hidden="false" customHeight="false" outlineLevel="0" collapsed="false">
      <c r="A6" s="11"/>
      <c r="B6" s="6" t="s">
        <v>63</v>
      </c>
      <c r="C6" s="7" t="n">
        <v>15560</v>
      </c>
      <c r="D6" s="6"/>
      <c r="E6" s="7"/>
    </row>
    <row r="7" customFormat="false" ht="13.8" hidden="false" customHeight="false" outlineLevel="0" collapsed="false">
      <c r="A7" s="11"/>
      <c r="B7" s="6" t="s">
        <v>64</v>
      </c>
      <c r="C7" s="7" t="n">
        <v>180</v>
      </c>
      <c r="D7" s="6"/>
      <c r="E7" s="7"/>
    </row>
    <row r="8" customFormat="false" ht="13.8" hidden="false" customHeight="false" outlineLevel="0" collapsed="false">
      <c r="A8" s="11"/>
      <c r="B8" s="6"/>
      <c r="C8" s="7"/>
      <c r="D8" s="6"/>
      <c r="E8" s="7"/>
    </row>
    <row r="9" customFormat="false" ht="13.8" hidden="false" customHeight="false" outlineLevel="0" collapsed="false">
      <c r="A9" s="11"/>
      <c r="B9" s="6"/>
      <c r="C9" s="7"/>
      <c r="D9" s="6"/>
      <c r="E9" s="7"/>
    </row>
    <row r="10" customFormat="false" ht="13.8" hidden="false" customHeight="false" outlineLevel="0" collapsed="false">
      <c r="A10" s="12"/>
      <c r="B10" s="13"/>
      <c r="C10" s="21"/>
      <c r="D10" s="6"/>
      <c r="E10" s="7"/>
    </row>
    <row r="11" customFormat="false" ht="13.8" hidden="false" customHeight="false" outlineLevel="0" collapsed="false">
      <c r="A11" s="11"/>
      <c r="B11" s="6" t="s">
        <v>15</v>
      </c>
      <c r="C11" s="22"/>
      <c r="D11" s="9"/>
      <c r="E11" s="10"/>
    </row>
    <row r="12" customFormat="false" ht="13.8" hidden="false" customHeight="false" outlineLevel="0" collapsed="false">
      <c r="A12" s="8"/>
      <c r="B12" s="9" t="s">
        <v>17</v>
      </c>
      <c r="C12" s="10" t="n">
        <f aca="false">SUM(C13:C18)</f>
        <v>909</v>
      </c>
      <c r="D12" s="6"/>
      <c r="E12" s="7"/>
    </row>
    <row r="13" customFormat="false" ht="13.8" hidden="false" customHeight="false" outlineLevel="0" collapsed="false">
      <c r="A13" s="11"/>
      <c r="B13" s="6" t="s">
        <v>65</v>
      </c>
      <c r="C13" s="7" t="n">
        <v>609</v>
      </c>
      <c r="D13" s="6"/>
      <c r="E13" s="7"/>
    </row>
    <row r="14" customFormat="false" ht="13.8" hidden="false" customHeight="false" outlineLevel="0" collapsed="false">
      <c r="A14" s="11"/>
      <c r="B14" s="6" t="s">
        <v>66</v>
      </c>
      <c r="C14" s="7" t="n">
        <v>300</v>
      </c>
      <c r="D14" s="13"/>
      <c r="E14" s="14"/>
    </row>
    <row r="15" customFormat="false" ht="13.8" hidden="false" customHeight="false" outlineLevel="0" collapsed="false">
      <c r="A15" s="11"/>
      <c r="B15" s="6"/>
      <c r="C15" s="7"/>
      <c r="D15" s="13"/>
      <c r="E15" s="14"/>
    </row>
    <row r="16" customFormat="false" ht="13.8" hidden="false" customHeight="false" outlineLevel="0" collapsed="false">
      <c r="A16" s="11"/>
      <c r="B16" s="6"/>
      <c r="C16" s="7"/>
      <c r="D16" s="6"/>
      <c r="E16" s="7"/>
    </row>
    <row r="17" customFormat="false" ht="13.8" hidden="false" customHeight="false" outlineLevel="0" collapsed="false">
      <c r="A17" s="12"/>
      <c r="B17" s="13"/>
      <c r="C17" s="7"/>
      <c r="D17" s="13"/>
      <c r="E17" s="14"/>
    </row>
    <row r="18" customFormat="false" ht="13.8" hidden="false" customHeight="false" outlineLevel="0" collapsed="false">
      <c r="A18" s="12"/>
      <c r="B18" s="13"/>
      <c r="C18" s="7"/>
      <c r="D18" s="13"/>
      <c r="E18" s="14"/>
    </row>
    <row r="19" customFormat="false" ht="13.8" hidden="false" customHeight="false" outlineLevel="0" collapsed="false">
      <c r="A19" s="11"/>
      <c r="B19" s="9" t="s">
        <v>25</v>
      </c>
      <c r="C19" s="7" t="n">
        <f aca="false">SUM(C20:C22)</f>
        <v>3848</v>
      </c>
      <c r="D19" s="6"/>
      <c r="E19" s="7"/>
    </row>
    <row r="20" customFormat="false" ht="13.8" hidden="false" customHeight="false" outlineLevel="0" collapsed="false">
      <c r="A20" s="11"/>
      <c r="B20" s="6" t="s">
        <v>67</v>
      </c>
      <c r="C20" s="7" t="n">
        <v>3515</v>
      </c>
      <c r="D20" s="13"/>
      <c r="E20" s="14"/>
    </row>
    <row r="21" customFormat="false" ht="13.8" hidden="false" customHeight="false" outlineLevel="0" collapsed="false">
      <c r="A21" s="11"/>
      <c r="B21" s="6" t="s">
        <v>68</v>
      </c>
      <c r="C21" s="7" t="n">
        <v>333</v>
      </c>
      <c r="D21" s="13"/>
      <c r="E21" s="14"/>
    </row>
    <row r="22" customFormat="false" ht="13.8" hidden="false" customHeight="false" outlineLevel="0" collapsed="false">
      <c r="A22" s="11"/>
      <c r="B22" s="6"/>
      <c r="C22" s="7"/>
      <c r="D22" s="6"/>
      <c r="E22" s="7"/>
    </row>
    <row r="23" customFormat="false" ht="13.8" hidden="false" customHeight="false" outlineLevel="0" collapsed="false">
      <c r="A23" s="11"/>
      <c r="B23" s="9" t="s">
        <v>30</v>
      </c>
      <c r="C23" s="7" t="n">
        <f aca="false">SUM(C24:C25)</f>
        <v>705</v>
      </c>
      <c r="D23" s="6"/>
      <c r="E23" s="7"/>
    </row>
    <row r="24" customFormat="false" ht="13.8" hidden="false" customHeight="false" outlineLevel="0" collapsed="false">
      <c r="A24" s="12"/>
      <c r="B24" s="13" t="s">
        <v>69</v>
      </c>
      <c r="C24" s="7" t="n">
        <v>600</v>
      </c>
      <c r="D24" s="6"/>
      <c r="E24" s="7"/>
    </row>
    <row r="25" customFormat="false" ht="13.8" hidden="false" customHeight="false" outlineLevel="0" collapsed="false">
      <c r="A25" s="12"/>
      <c r="B25" s="13" t="s">
        <v>70</v>
      </c>
      <c r="C25" s="7" t="n">
        <v>105</v>
      </c>
      <c r="D25" s="6"/>
      <c r="E25" s="7"/>
    </row>
    <row r="26" customFormat="false" ht="13.8" hidden="false" customHeight="false" outlineLevel="0" collapsed="false">
      <c r="A26" s="11"/>
      <c r="B26" s="9" t="s">
        <v>36</v>
      </c>
      <c r="C26" s="7" t="n">
        <f aca="false">SUM(C27:C32)</f>
        <v>2371</v>
      </c>
      <c r="D26" s="6"/>
      <c r="E26" s="7"/>
    </row>
    <row r="27" customFormat="false" ht="13.8" hidden="false" customHeight="false" outlineLevel="0" collapsed="false">
      <c r="A27" s="11"/>
      <c r="B27" s="6" t="s">
        <v>71</v>
      </c>
      <c r="C27" s="7" t="n">
        <v>1905</v>
      </c>
      <c r="D27" s="6"/>
      <c r="E27" s="7"/>
    </row>
    <row r="28" customFormat="false" ht="13.8" hidden="false" customHeight="false" outlineLevel="0" collapsed="false">
      <c r="A28" s="11"/>
      <c r="B28" s="6" t="s">
        <v>72</v>
      </c>
      <c r="C28" s="7" t="n">
        <v>166</v>
      </c>
      <c r="D28" s="6"/>
      <c r="E28" s="7"/>
    </row>
    <row r="29" customFormat="false" ht="13.8" hidden="false" customHeight="false" outlineLevel="0" collapsed="false">
      <c r="A29" s="11"/>
      <c r="B29" s="6" t="s">
        <v>73</v>
      </c>
      <c r="C29" s="7" t="n">
        <v>300</v>
      </c>
      <c r="D29" s="6"/>
      <c r="E29" s="7"/>
    </row>
    <row r="30" customFormat="false" ht="13.8" hidden="false" customHeight="false" outlineLevel="0" collapsed="false">
      <c r="A30" s="11"/>
      <c r="B30" s="6"/>
      <c r="C30" s="7"/>
      <c r="D30" s="6"/>
      <c r="E30" s="7"/>
    </row>
    <row r="31" customFormat="false" ht="13.8" hidden="false" customHeight="false" outlineLevel="0" collapsed="false">
      <c r="A31" s="11"/>
      <c r="B31" s="6"/>
      <c r="C31" s="7"/>
      <c r="D31" s="6"/>
      <c r="E31" s="7"/>
    </row>
    <row r="32" customFormat="false" ht="13.8" hidden="false" customHeight="false" outlineLevel="0" collapsed="false">
      <c r="A32" s="11"/>
      <c r="B32" s="6"/>
      <c r="C32" s="7"/>
      <c r="D32" s="6"/>
      <c r="E32" s="7"/>
    </row>
    <row r="33" customFormat="false" ht="13.8" hidden="false" customHeight="false" outlineLevel="0" collapsed="false">
      <c r="A33" s="8"/>
      <c r="B33" s="9" t="s">
        <v>43</v>
      </c>
      <c r="C33" s="10" t="n">
        <f aca="false">SUM(C34:C41)</f>
        <v>60467</v>
      </c>
      <c r="D33" s="6"/>
      <c r="E33" s="7"/>
    </row>
    <row r="34" customFormat="false" ht="13.8" hidden="false" customHeight="false" outlineLevel="0" collapsed="false">
      <c r="A34" s="11"/>
      <c r="B34" s="6"/>
      <c r="C34" s="7"/>
      <c r="D34" s="6"/>
      <c r="E34" s="7"/>
    </row>
    <row r="35" customFormat="false" ht="13.8" hidden="false" customHeight="false" outlineLevel="0" collapsed="false">
      <c r="A35" s="11"/>
      <c r="B35" s="6" t="s">
        <v>74</v>
      </c>
      <c r="C35" s="7" t="n">
        <v>13296</v>
      </c>
      <c r="D35" s="6"/>
      <c r="E35" s="7"/>
    </row>
    <row r="36" customFormat="false" ht="13.8" hidden="false" customHeight="false" outlineLevel="0" collapsed="false">
      <c r="A36" s="11"/>
      <c r="B36" s="6" t="s">
        <v>75</v>
      </c>
      <c r="C36" s="7" t="n">
        <v>10371</v>
      </c>
      <c r="D36" s="6"/>
      <c r="E36" s="7"/>
    </row>
    <row r="37" customFormat="false" ht="13.8" hidden="false" customHeight="false" outlineLevel="0" collapsed="false">
      <c r="A37" s="11"/>
      <c r="B37" s="6" t="s">
        <v>76</v>
      </c>
      <c r="C37" s="7" t="n">
        <v>36800</v>
      </c>
      <c r="D37" s="6"/>
      <c r="E37" s="7"/>
    </row>
    <row r="38" customFormat="false" ht="13.8" hidden="false" customHeight="false" outlineLevel="0" collapsed="false">
      <c r="A38" s="11"/>
      <c r="B38" s="6" t="s">
        <v>77</v>
      </c>
      <c r="C38" s="7"/>
      <c r="D38" s="6"/>
      <c r="E38" s="7"/>
    </row>
    <row r="39" customFormat="false" ht="13.8" hidden="false" customHeight="false" outlineLevel="0" collapsed="false">
      <c r="A39" s="11"/>
      <c r="B39" s="6"/>
      <c r="C39" s="7"/>
      <c r="D39" s="6"/>
      <c r="E39" s="7"/>
    </row>
    <row r="40" customFormat="false" ht="13.8" hidden="false" customHeight="false" outlineLevel="0" collapsed="false">
      <c r="A40" s="11"/>
      <c r="B40" s="6"/>
      <c r="C40" s="7"/>
      <c r="D40" s="6"/>
      <c r="E40" s="7"/>
    </row>
    <row r="41" customFormat="false" ht="13.8" hidden="false" customHeight="false" outlineLevel="0" collapsed="false">
      <c r="A41" s="11"/>
      <c r="B41" s="6"/>
      <c r="C41" s="7"/>
      <c r="D41" s="6"/>
      <c r="E41" s="7"/>
    </row>
    <row r="42" customFormat="false" ht="13.8" hidden="false" customHeight="false" outlineLevel="0" collapsed="false">
      <c r="A42" s="11"/>
      <c r="B42" s="9" t="s">
        <v>39</v>
      </c>
      <c r="C42" s="10" t="n">
        <f aca="false">SUM(C43:C48)</f>
        <v>14240</v>
      </c>
      <c r="D42" s="6"/>
      <c r="E42" s="7"/>
    </row>
    <row r="43" customFormat="false" ht="13.8" hidden="false" customHeight="false" outlineLevel="0" collapsed="false">
      <c r="A43" s="11"/>
      <c r="B43" s="6" t="s">
        <v>78</v>
      </c>
      <c r="C43" s="7" t="n">
        <v>8730</v>
      </c>
      <c r="D43" s="6"/>
      <c r="E43" s="7"/>
    </row>
    <row r="44" customFormat="false" ht="13.8" hidden="false" customHeight="false" outlineLevel="0" collapsed="false">
      <c r="A44" s="5"/>
      <c r="B44" s="6" t="s">
        <v>79</v>
      </c>
      <c r="C44" s="7" t="n">
        <v>5510</v>
      </c>
      <c r="D44" s="6"/>
      <c r="E44" s="7"/>
    </row>
    <row r="45" customFormat="false" ht="13.8" hidden="false" customHeight="false" outlineLevel="0" collapsed="false">
      <c r="A45" s="5"/>
      <c r="B45" s="6"/>
      <c r="C45" s="10"/>
      <c r="D45" s="6"/>
      <c r="E45" s="7"/>
    </row>
    <row r="46" customFormat="false" ht="13.8" hidden="false" customHeight="false" outlineLevel="0" collapsed="false">
      <c r="A46" s="5"/>
      <c r="B46" s="6"/>
      <c r="C46" s="10"/>
      <c r="D46" s="6"/>
      <c r="E46" s="7"/>
    </row>
    <row r="47" customFormat="false" ht="13.8" hidden="false" customHeight="false" outlineLevel="0" collapsed="false">
      <c r="A47" s="5"/>
      <c r="B47" s="6"/>
      <c r="C47" s="10"/>
      <c r="D47" s="6"/>
      <c r="E47" s="7"/>
    </row>
    <row r="48" customFormat="false" ht="13.8" hidden="false" customHeight="false" outlineLevel="0" collapsed="false">
      <c r="A48" s="5"/>
      <c r="B48" s="6"/>
      <c r="C48" s="10"/>
      <c r="D48" s="6"/>
      <c r="E48" s="7"/>
    </row>
    <row r="49" customFormat="false" ht="13.8" hidden="false" customHeight="false" outlineLevel="0" collapsed="false">
      <c r="A49" s="5"/>
      <c r="B49" s="15" t="s">
        <v>40</v>
      </c>
      <c r="C49" s="16" t="n">
        <f aca="false">C5+C12+C19+C23+C26+C33+C42</f>
        <v>98280</v>
      </c>
      <c r="D49" s="15" t="s">
        <v>40</v>
      </c>
      <c r="E49" s="16" t="n">
        <f aca="false">SUM(E5:E48)</f>
        <v>115450</v>
      </c>
      <c r="F49" s="0" t="n">
        <f aca="false">E49-C49</f>
        <v>17170</v>
      </c>
      <c r="G49" s="0" t="n">
        <f aca="false">F49/C49</f>
        <v>0.174704924704925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  <row r="51" customFormat="false" ht="13.8" hidden="false" customHeight="false" outlineLevel="0" collapsed="false">
      <c r="B51" s="17"/>
      <c r="C51" s="17"/>
      <c r="D51" s="17"/>
      <c r="E51" s="17"/>
    </row>
    <row r="52" customFormat="false" ht="13.8" hidden="false" customHeight="false" outlineLevel="0" collapsed="false">
      <c r="B52" s="17"/>
      <c r="C52" s="17"/>
      <c r="D52" s="17"/>
      <c r="E52" s="17"/>
    </row>
    <row r="53" customFormat="false" ht="13.8" hidden="false" customHeight="false" outlineLevel="0" collapsed="false">
      <c r="B53" s="17"/>
      <c r="C53" s="17"/>
      <c r="D53" s="17"/>
      <c r="E53" s="17"/>
      <c r="G53" s="0" t="n">
        <f aca="false">C35+C36+C37</f>
        <v>60467</v>
      </c>
    </row>
    <row r="54" customFormat="false" ht="13.8" hidden="false" customHeight="false" outlineLevel="0" collapsed="false">
      <c r="B54" s="17"/>
      <c r="C54" s="17"/>
      <c r="D54" s="17"/>
      <c r="E54" s="17"/>
    </row>
    <row r="55" customFormat="false" ht="13.8" hidden="false" customHeight="false" outlineLevel="0" collapsed="false">
      <c r="E55" s="23" t="n">
        <f aca="false">E49-C49</f>
        <v>17170</v>
      </c>
    </row>
    <row r="56" customFormat="false" ht="13.8" hidden="false" customHeight="false" outlineLevel="0" collapsed="false">
      <c r="E56" s="23"/>
    </row>
    <row r="57" customFormat="false" ht="13.8" hidden="false" customHeight="false" outlineLevel="0" collapsed="false">
      <c r="E57" s="23" t="n">
        <f aca="false">E55-E56</f>
        <v>17170</v>
      </c>
    </row>
    <row r="58" customFormat="false" ht="13.8" hidden="false" customHeight="false" outlineLevel="0" collapsed="false">
      <c r="D58" s="0" t="s">
        <v>80</v>
      </c>
    </row>
    <row r="59" customFormat="false" ht="13.8" hidden="false" customHeight="false" outlineLevel="0" collapsed="false">
      <c r="D59" s="0" t="s">
        <v>81</v>
      </c>
    </row>
    <row r="60" customFormat="false" ht="13.8" hidden="false" customHeight="false" outlineLevel="0" collapsed="false">
      <c r="D60" s="0" t="s">
        <v>82</v>
      </c>
      <c r="E60" s="23" t="n">
        <f aca="false">E57-E58-E59</f>
        <v>17170</v>
      </c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34" activeCellId="0" sqref="C3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83</v>
      </c>
      <c r="B1" s="2"/>
      <c r="C1" s="2"/>
      <c r="D1" s="2" t="s">
        <v>84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8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9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43</v>
      </c>
      <c r="C33" s="9" t="n">
        <f aca="false">SUM(C34:C41)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9" t="s">
        <v>39</v>
      </c>
      <c r="C42" s="6" t="n">
        <f aca="false">SUM(C43:C48)</f>
        <v>0</v>
      </c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5" t="s">
        <v>40</v>
      </c>
      <c r="C49" s="15" t="n">
        <f aca="false">C5+C12+C19+C23+C26+C33+C42</f>
        <v>0</v>
      </c>
      <c r="D49" s="15" t="s">
        <v>40</v>
      </c>
      <c r="E49" s="15" t="n">
        <f aca="false">SUM(E5:E48)</f>
        <v>0</v>
      </c>
    </row>
    <row r="50" customFormat="false" ht="13.8" hidden="false" customHeight="false" outlineLevel="0" collapsed="false">
      <c r="B50" s="17" t="s">
        <v>41</v>
      </c>
      <c r="C50" s="17"/>
      <c r="D50" s="17"/>
      <c r="E50" s="17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fr-FR</dc:language>
  <dcterms:modified xsi:type="dcterms:W3CDTF">2013-12-13T14:37:40Z</dcterms:modified>
  <cp:revision>0</cp:revision>
</cp:coreProperties>
</file>